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/>
  <bookViews>
    <workbookView xWindow="480" yWindow="120" windowWidth="18075" windowHeight="11760"/>
  </bookViews>
  <sheets>
    <sheet name="Spielfeld" sheetId="5" r:id="rId1"/>
    <sheet name="Anleitung" sheetId="7" r:id="rId2"/>
    <sheet name="Druckseite-A4" sheetId="10" r:id="rId3"/>
    <sheet name="Druck-A3" sheetId="13" r:id="rId4"/>
    <sheet name="Aufsteller" sheetId="21" r:id="rId5"/>
    <sheet name="Spielzeiten" sheetId="20" r:id="rId6"/>
  </sheets>
  <definedNames>
    <definedName name="_xlnm.Print_Area" localSheetId="1">Anleitung!$A:$D</definedName>
    <definedName name="_xlnm.Print_Area" localSheetId="4">Aufsteller!$A:$E</definedName>
  </definedNames>
  <calcPr calcId="145621"/>
</workbook>
</file>

<file path=xl/calcChain.xml><?xml version="1.0" encoding="utf-8"?>
<calcChain xmlns="http://schemas.openxmlformats.org/spreadsheetml/2006/main">
  <c r="AI1" i="5" l="1"/>
  <c r="AK17" i="20" l="1"/>
  <c r="AL17" i="20"/>
  <c r="AK18" i="20" l="1"/>
  <c r="AK14" i="20"/>
  <c r="AK6" i="20"/>
  <c r="AK7" i="20"/>
  <c r="AL22" i="20"/>
  <c r="AL8" i="20" s="1"/>
  <c r="AK8" i="20"/>
  <c r="AK3" i="20" l="1"/>
  <c r="AK16" i="20" s="1"/>
  <c r="AK5" i="20" s="1"/>
  <c r="AK9" i="20"/>
  <c r="AK15" i="20"/>
  <c r="AK13" i="20" s="1"/>
  <c r="AK10" i="20" s="1"/>
  <c r="U2" i="5"/>
  <c r="BQ4" i="5" l="1"/>
  <c r="AV1" i="5" l="1"/>
  <c r="AI2" i="5" l="1"/>
  <c r="AV5" i="5"/>
  <c r="AW17" i="5" l="1"/>
  <c r="AX1" i="5" s="1"/>
  <c r="AP2" i="5" s="1"/>
  <c r="BP3" i="5" l="1"/>
  <c r="BP2" i="5"/>
  <c r="BP9" i="5" l="1"/>
  <c r="BP8" i="5"/>
  <c r="BP10" i="5" l="1"/>
  <c r="BP11" i="5" s="1"/>
  <c r="BP12" i="5" l="1"/>
  <c r="AV4" i="5" s="1"/>
  <c r="BQ3" i="5"/>
  <c r="BQ2" i="5" l="1"/>
  <c r="BP14" i="5"/>
  <c r="BP15" i="5"/>
  <c r="BP16" i="5" l="1"/>
  <c r="BP5" i="5"/>
  <c r="BP17" i="5" l="1"/>
  <c r="AV3" i="5"/>
  <c r="BP18" i="5" l="1"/>
  <c r="AT4" i="5" s="1"/>
</calcChain>
</file>

<file path=xl/sharedStrings.xml><?xml version="1.0" encoding="utf-8"?>
<sst xmlns="http://schemas.openxmlformats.org/spreadsheetml/2006/main" count="253" uniqueCount="143">
  <si>
    <t>© by MH</t>
  </si>
  <si>
    <t>:</t>
  </si>
  <si>
    <t>Spielregeln Rasenschach</t>
  </si>
  <si>
    <t>Allgemein</t>
  </si>
  <si>
    <t>Heim :</t>
  </si>
  <si>
    <t>Gast:</t>
  </si>
  <si>
    <t>nach links</t>
  </si>
  <si>
    <t>nach rechts</t>
  </si>
  <si>
    <t>vorwärts</t>
  </si>
  <si>
    <t>rückwärts</t>
  </si>
  <si>
    <t>Spieldauer und Seitenwahl vereinbaren. Der Gast hat den ersten Anstoß.</t>
  </si>
  <si>
    <t>(Office-Version beachten)</t>
  </si>
  <si>
    <t xml:space="preserve">      setzt der Gegner vom Elfmeterpunkt aus das Spiel fort.</t>
  </si>
  <si>
    <t>Das Würfelglück entscheidet ! Viel Spass !!</t>
  </si>
  <si>
    <t>evt. Heim- und Gastmannschaft ändern</t>
  </si>
  <si>
    <t>Zugweite</t>
  </si>
  <si>
    <t xml:space="preserve">Zufall * 6 </t>
  </si>
  <si>
    <t xml:space="preserve">spielbar am WIN-PC mit Excel </t>
  </si>
  <si>
    <r>
      <rPr>
        <b/>
        <sz val="12"/>
        <color indexed="10"/>
        <rFont val="Times New Roman"/>
        <family val="1"/>
      </rPr>
      <t>oder</t>
    </r>
    <r>
      <rPr>
        <b/>
        <sz val="12"/>
        <rFont val="Times New Roman"/>
        <family val="1"/>
      </rPr>
      <t xml:space="preserve"> mit ausgedrucktem Spielfeld und Spielfigur</t>
    </r>
  </si>
  <si>
    <r>
      <t>Die Spieler sind nur statisch.</t>
    </r>
    <r>
      <rPr>
        <sz val="12"/>
        <color indexed="10"/>
        <rFont val="Times New Roman"/>
        <family val="1"/>
      </rPr>
      <t xml:space="preserve"> Es bewegt sich nur der Ball !</t>
    </r>
  </si>
  <si>
    <r>
      <t>Ein Tor ist erzielt, wenn der Ball</t>
    </r>
    <r>
      <rPr>
        <sz val="12"/>
        <color indexed="10"/>
        <rFont val="Times New Roman"/>
        <family val="1"/>
      </rPr>
      <t xml:space="preserve"> am Tormann </t>
    </r>
    <r>
      <rPr>
        <u/>
        <sz val="12"/>
        <color indexed="10"/>
        <rFont val="Times New Roman"/>
        <family val="1"/>
      </rPr>
      <t>vorbei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hinter der Torlinie liegt !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</si>
  <si>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Angreifer</t>
    </r>
    <r>
      <rPr>
        <sz val="12"/>
        <rFont val="Times New Roman"/>
        <family val="1"/>
      </rPr>
      <t xml:space="preserve"> am Zug ist,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</si>
  <si>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Verteidiger</t>
    </r>
    <r>
      <rPr>
        <sz val="12"/>
        <rFont val="Times New Roman"/>
        <family val="1"/>
      </rPr>
      <t xml:space="preserve"> am Zug ist,</t>
    </r>
  </si>
  <si>
    <t>Zum Spielen ohne PCwird benötigt: Spielplan, 2 Würfel, 1 Spielfigur z.B.</t>
  </si>
  <si>
    <r>
      <t xml:space="preserve"> Richtungsangaben </t>
    </r>
    <r>
      <rPr>
        <sz val="12"/>
        <rFont val="Times New Roman"/>
        <family val="1"/>
      </rPr>
      <t>sind vom jeweiligen Spieler aus gesehen !</t>
    </r>
  </si>
  <si>
    <r>
      <t xml:space="preserve">Würde der Ball die </t>
    </r>
    <r>
      <rPr>
        <sz val="12"/>
        <color indexed="10"/>
        <rFont val="Times New Roman"/>
        <family val="1"/>
      </rPr>
      <t>Seitenlinie</t>
    </r>
    <r>
      <rPr>
        <sz val="12"/>
        <rFont val="Times New Roman"/>
        <family val="1"/>
      </rPr>
      <t xml:space="preserve"> überschreiten, endet er davor.</t>
    </r>
  </si>
  <si>
    <t xml:space="preserve">   Der Gegner setzt das Spiel, quasi als Einwurf, fort !</t>
  </si>
  <si>
    <r>
      <t>(Ansicht am PC</t>
    </r>
    <r>
      <rPr>
        <sz val="16"/>
        <color indexed="10"/>
        <rFont val="Times New Roman"/>
        <family val="1"/>
      </rPr>
      <t xml:space="preserve"> z.B.</t>
    </r>
    <r>
      <rPr>
        <sz val="16"/>
        <rFont val="Times New Roman"/>
        <family val="1"/>
      </rPr>
      <t>)</t>
    </r>
  </si>
  <si>
    <t>(auch diagonal)</t>
  </si>
  <si>
    <r>
      <t>Nach einem Tor ist der Gegner am Zug :</t>
    </r>
    <r>
      <rPr>
        <sz val="12"/>
        <color indexed="10"/>
        <rFont val="Times New Roman"/>
        <family val="1"/>
      </rPr>
      <t xml:space="preserve"> 1 zurück vom Anstoßpunkt!</t>
    </r>
  </si>
  <si>
    <t xml:space="preserve">Zum Spielen ohne PCwird benötigt: </t>
  </si>
  <si>
    <t xml:space="preserve"> Spielplan, 2 Würfel, 1 Spielfigur z.B.</t>
  </si>
  <si>
    <t xml:space="preserve">                    oder z-B.</t>
  </si>
  <si>
    <r>
      <t xml:space="preserve">spielbar auch </t>
    </r>
    <r>
      <rPr>
        <b/>
        <sz val="12"/>
        <color indexed="10"/>
        <rFont val="Times New Roman"/>
        <family val="1"/>
      </rPr>
      <t>allein</t>
    </r>
    <r>
      <rPr>
        <b/>
        <sz val="12"/>
        <rFont val="Times New Roman"/>
        <family val="1"/>
      </rPr>
      <t xml:space="preserve"> am WIN-PC mit Excel </t>
    </r>
  </si>
  <si>
    <r>
      <rPr>
        <sz val="12"/>
        <rFont val="Times New Roman"/>
        <family val="1"/>
      </rPr>
      <t>(Office-Version beachten,</t>
    </r>
    <r>
      <rPr>
        <sz val="12"/>
        <color indexed="10"/>
        <rFont val="Times New Roman"/>
        <family val="1"/>
      </rPr>
      <t xml:space="preserve"> evtl.ändern !)</t>
    </r>
  </si>
  <si>
    <t>Logo</t>
  </si>
  <si>
    <t>am Zug</t>
  </si>
  <si>
    <t>Spielzeit =</t>
  </si>
  <si>
    <t>Ende =</t>
  </si>
  <si>
    <t>Minuten</t>
  </si>
  <si>
    <t>es zieht !</t>
  </si>
  <si>
    <r>
      <rPr>
        <b/>
        <i/>
        <sz val="18"/>
        <color indexed="10"/>
        <rFont val="Times New Roman"/>
        <family val="1"/>
      </rPr>
      <t>Rest</t>
    </r>
    <r>
      <rPr>
        <b/>
        <i/>
        <sz val="18"/>
        <rFont val="Times New Roman"/>
        <family val="1"/>
      </rPr>
      <t>-Spielzeit :</t>
    </r>
  </si>
  <si>
    <t>Gast</t>
  </si>
  <si>
    <t>Heim</t>
  </si>
  <si>
    <t>Heimvorteil</t>
  </si>
  <si>
    <t>SV Herschweiler-Pettersheim</t>
  </si>
  <si>
    <t>TSG Burglichtenberg</t>
  </si>
  <si>
    <t>TSG Wolfstein-Roßbach II</t>
  </si>
  <si>
    <t>SG Haschbach/Schellweiler</t>
  </si>
  <si>
    <t>TuS Glan-Münchweiler</t>
  </si>
  <si>
    <t>SV Einöllen</t>
  </si>
  <si>
    <t>TuS Bedesbach-Patersbach II</t>
  </si>
  <si>
    <t>FV Kusel II</t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</si>
  <si>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</si>
  <si>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t>(muß ja zurückgespielt werden !)</t>
  </si>
  <si>
    <r>
      <t xml:space="preserve">   Der Gegner setzt das Spiel, quasi als </t>
    </r>
    <r>
      <rPr>
        <sz val="12"/>
        <color rgb="FFFF0000"/>
        <rFont val="Times New Roman"/>
        <family val="1"/>
      </rPr>
      <t>Einwurf</t>
    </r>
    <r>
      <rPr>
        <sz val="12"/>
        <rFont val="Times New Roman"/>
        <family val="1"/>
      </rPr>
      <t>, fort !</t>
    </r>
  </si>
  <si>
    <t>Richtung</t>
  </si>
  <si>
    <t>Summe</t>
  </si>
  <si>
    <t>Ergebnis</t>
  </si>
  <si>
    <t>Zufall * 6</t>
  </si>
  <si>
    <t>Ganzzahl</t>
  </si>
  <si>
    <t>Pass in beliebige Richtung</t>
  </si>
  <si>
    <t>Freistoß in beliebige Richtung 10 Felder</t>
  </si>
  <si>
    <t>B-Klasse KUS-KL Nord</t>
  </si>
  <si>
    <t>+</t>
  </si>
  <si>
    <r>
      <t xml:space="preserve">Am PC </t>
    </r>
    <r>
      <rPr>
        <sz val="16"/>
        <color rgb="FFFF0000"/>
        <rFont val="Times New Roman"/>
        <family val="1"/>
      </rPr>
      <t>bei Text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</si>
  <si>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 xml:space="preserve">      ( Eckball auf den Elfmeterpunkt )</t>
  </si>
  <si>
    <r>
      <t xml:space="preserve">   schlägt der Torwart auf den vordersten eigenen Stürmer ab!</t>
    </r>
    <r>
      <rPr>
        <sz val="12"/>
        <color rgb="FFFF0000"/>
        <rFont val="Times New Roman"/>
        <family val="1"/>
      </rPr>
      <t xml:space="preserve"> (+3 Kopfball)</t>
    </r>
  </si>
  <si>
    <r>
      <t xml:space="preserve"> schlägt der Torwart auf den vordersten eigenen Stürmer ab!</t>
    </r>
    <r>
      <rPr>
        <sz val="12"/>
        <color rgb="FFFF0000"/>
        <rFont val="Times New Roman"/>
        <family val="1"/>
      </rPr>
      <t xml:space="preserve"> (+3 dessen Kopfball)</t>
    </r>
  </si>
  <si>
    <t>setzt der Gegner vom Elfmeterpunkt aus das Spiel fort. ( Eckball auf den Punkt )</t>
  </si>
  <si>
    <r>
      <t xml:space="preserve">Am PC als </t>
    </r>
    <r>
      <rPr>
        <sz val="12"/>
        <color indexed="10"/>
        <rFont val="Times New Roman"/>
        <family val="1"/>
      </rPr>
      <t>Pausenspiel ist</t>
    </r>
    <r>
      <rPr>
        <sz val="12"/>
        <rFont val="Times New Roman"/>
        <family val="1"/>
      </rPr>
      <t xml:space="preserve"> jederzeit speichern und später weiterspielen möglich !</t>
    </r>
  </si>
  <si>
    <r>
      <rPr>
        <sz val="14"/>
        <color rgb="FFFF0000"/>
        <rFont val="Times New Roman"/>
        <family val="1"/>
      </rPr>
      <t>Logos</t>
    </r>
    <r>
      <rPr>
        <sz val="14"/>
        <rFont val="Times New Roman"/>
        <family val="1"/>
      </rPr>
      <t xml:space="preserve"> : </t>
    </r>
    <r>
      <rPr>
        <i/>
        <sz val="14"/>
        <rFont val="Times New Roman"/>
        <family val="1"/>
      </rPr>
      <t>kopieren-einfügen--entfernen</t>
    </r>
  </si>
  <si>
    <r>
      <t>evt. Name von Heim- und Gastmannschaft und Logos ect</t>
    </r>
    <r>
      <rPr>
        <sz val="12"/>
        <color rgb="FFFF0000"/>
        <rFont val="Times New Roman"/>
        <family val="1"/>
      </rPr>
      <t>.am PC</t>
    </r>
    <r>
      <rPr>
        <sz val="12"/>
        <rFont val="Times New Roman"/>
        <family val="1"/>
      </rPr>
      <t xml:space="preserve"> ändern</t>
    </r>
  </si>
  <si>
    <r>
      <t xml:space="preserve">  </t>
    </r>
    <r>
      <rPr>
        <sz val="12"/>
        <color rgb="FFFF0000"/>
        <rFont val="Times New Roman"/>
        <family val="1"/>
      </rPr>
      <t xml:space="preserve"> z.B.</t>
    </r>
    <r>
      <rPr>
        <sz val="12"/>
        <rFont val="Times New Roman"/>
        <family val="1"/>
      </rPr>
      <t xml:space="preserve"> Wer zuerst 3 Tore erzielt hat ist Sieger !</t>
    </r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</si>
  <si>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</si>
  <si>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r>
      <t>Rückt ein Zug</t>
    </r>
    <r>
      <rPr>
        <sz val="12"/>
        <color indexed="10"/>
        <rFont val="Times New Roman"/>
        <family val="1"/>
      </rPr>
      <t xml:space="preserve"> auf oder über </t>
    </r>
    <r>
      <rPr>
        <sz val="12"/>
        <rFont val="Times New Roman"/>
        <family val="1"/>
      </rPr>
      <t xml:space="preserve">einen </t>
    </r>
    <r>
      <rPr>
        <sz val="12"/>
        <color rgb="FFFF0000"/>
        <rFont val="Times New Roman"/>
        <family val="1"/>
      </rPr>
      <t xml:space="preserve">Feldspieler </t>
    </r>
    <r>
      <rPr>
        <sz val="12"/>
        <rFont val="Times New Roman"/>
        <family val="1"/>
      </rPr>
      <t>oder den</t>
    </r>
    <r>
      <rPr>
        <sz val="12"/>
        <color rgb="FFFF0000"/>
        <rFont val="Times New Roman"/>
        <family val="1"/>
      </rPr>
      <t xml:space="preserve"> Torwart,</t>
    </r>
  </si>
  <si>
    <r>
      <t>so spielt dieser sofort 3 Felder in</t>
    </r>
    <r>
      <rPr>
        <sz val="12"/>
        <color rgb="FFFF0000"/>
        <rFont val="Times New Roman"/>
        <family val="1"/>
      </rPr>
      <t xml:space="preserve"> beliebiger</t>
    </r>
    <r>
      <rPr>
        <sz val="12"/>
        <rFont val="Times New Roman"/>
        <family val="1"/>
      </rPr>
      <t xml:space="preserve"> Richtung weiter !</t>
    </r>
  </si>
  <si>
    <t>Beginn :</t>
  </si>
  <si>
    <t xml:space="preserve"> Uhrzeit aktuell</t>
  </si>
  <si>
    <t>Ende !</t>
  </si>
  <si>
    <r>
      <t xml:space="preserve">Vorsicht ! </t>
    </r>
    <r>
      <rPr>
        <b/>
        <i/>
        <u/>
        <sz val="20"/>
        <rFont val="Times New Roman"/>
        <family val="1"/>
      </rPr>
      <t>Gelb hinterlegte Felder enthalten spielwichtige Formeln!</t>
    </r>
    <r>
      <rPr>
        <b/>
        <i/>
        <u/>
        <sz val="20"/>
        <color rgb="FFFF0000"/>
        <rFont val="Times New Roman"/>
        <family val="1"/>
      </rPr>
      <t xml:space="preserve">  Nicht verändern !!</t>
    </r>
  </si>
  <si>
    <t>Click-Control</t>
  </si>
  <si>
    <r>
      <t xml:space="preserve">Am PC </t>
    </r>
    <r>
      <rPr>
        <sz val="16"/>
        <color rgb="FFFF0000"/>
        <rFont val="Times New Roman"/>
        <family val="1"/>
      </rPr>
      <t>bei Text und Zahlen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</si>
  <si>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>Nachspielzeit</t>
  </si>
  <si>
    <t>Nur zum merken bei vorzeitigem Abbruch :</t>
  </si>
  <si>
    <r>
      <rPr>
        <b/>
        <u/>
        <sz val="20"/>
        <rFont val="Times New Roman"/>
        <family val="1"/>
      </rPr>
      <t>Vereinsnamen</t>
    </r>
    <r>
      <rPr>
        <b/>
        <sz val="20"/>
        <rFont val="Times New Roman"/>
        <family val="1"/>
      </rPr>
      <t xml:space="preserve"> : kopieren und in das hellere Feld  </t>
    </r>
    <r>
      <rPr>
        <b/>
        <sz val="20"/>
        <color rgb="FFFF0000"/>
        <rFont val="Times New Roman"/>
        <family val="1"/>
      </rPr>
      <t>Wert einfügen !</t>
    </r>
  </si>
  <si>
    <r>
      <rPr>
        <b/>
        <u/>
        <sz val="20"/>
        <rFont val="Times New Roman"/>
        <family val="1"/>
      </rPr>
      <t>Logos</t>
    </r>
    <r>
      <rPr>
        <b/>
        <sz val="20"/>
        <rFont val="Times New Roman"/>
        <family val="1"/>
      </rPr>
      <t xml:space="preserve"> : kopieren und </t>
    </r>
    <r>
      <rPr>
        <b/>
        <sz val="20"/>
        <color rgb="FFFF0000"/>
        <rFont val="Times New Roman"/>
        <family val="1"/>
      </rPr>
      <t>Einfügen !</t>
    </r>
  </si>
  <si>
    <t>TuS Jettenbach</t>
  </si>
  <si>
    <t xml:space="preserve">SV 1923 Föckelberg </t>
  </si>
  <si>
    <t>VfB Reichenbach II</t>
  </si>
  <si>
    <t>VfR Hundheim-Offenbach</t>
  </si>
  <si>
    <t>SG Hüffler-Wahnwegen</t>
  </si>
  <si>
    <t>SG Schrollbach-Ober+Niedermohr</t>
  </si>
  <si>
    <t>TuS Mühlbach</t>
  </si>
  <si>
    <t>SpVgg Theisbergstegen</t>
  </si>
  <si>
    <t>FC Pfeffelbach</t>
  </si>
  <si>
    <t>SpVgg ESP Erzenhausen</t>
  </si>
  <si>
    <t>noch :</t>
  </si>
  <si>
    <r>
      <rPr>
        <b/>
        <sz val="18"/>
        <color rgb="FFFF0000"/>
        <rFont val="Times New Roman"/>
        <family val="1"/>
      </rPr>
      <t xml:space="preserve">"Neu berechnen" </t>
    </r>
    <r>
      <rPr>
        <b/>
        <sz val="18"/>
        <rFont val="Times New Roman"/>
        <family val="1"/>
      </rPr>
      <t>funktioniert auch mit Taste</t>
    </r>
    <r>
      <rPr>
        <b/>
        <sz val="18"/>
        <color rgb="FFFF0000"/>
        <rFont val="Times New Roman"/>
        <family val="1"/>
      </rPr>
      <t xml:space="preserve"> F9 </t>
    </r>
  </si>
  <si>
    <t>gespielt</t>
  </si>
  <si>
    <t>B-Kus-KL Nord 23 / 24</t>
  </si>
  <si>
    <t>B-Kus-KL Nord 24 / 25</t>
  </si>
  <si>
    <t>SG Jettenbach/Eßweiler/Rothselb.</t>
  </si>
  <si>
    <t>SG Hundheim-O./Glanbr./Hinzw.</t>
  </si>
  <si>
    <t>SG Pfeffelbach/Konken/EDO</t>
  </si>
  <si>
    <t>SG Mühlbach/Neunkirchen</t>
  </si>
  <si>
    <t>SG Föckelberg/Bosenbach</t>
  </si>
  <si>
    <t xml:space="preserve">SpVgg ESP </t>
  </si>
  <si>
    <t>SG Schrollbach/Hauptstuhl</t>
  </si>
  <si>
    <t>B-Kus-KL Nord 25 / 26</t>
  </si>
  <si>
    <t>FV Kindsbach</t>
  </si>
  <si>
    <t>SV Steinwenden II</t>
  </si>
  <si>
    <t>VfB Waldmohr</t>
  </si>
  <si>
    <t>SV Nanz-Dietschw. II</t>
  </si>
  <si>
    <t>SV Mackenbach</t>
  </si>
  <si>
    <t>SV Rodenbach II</t>
  </si>
  <si>
    <t>SV Kottw.-Schwanden</t>
  </si>
  <si>
    <t>FV Weilerbach</t>
  </si>
  <si>
    <t>SV Spesbach</t>
  </si>
  <si>
    <t>SV Schopp</t>
  </si>
  <si>
    <t>SV Miesau</t>
  </si>
  <si>
    <t>FV Kusel</t>
  </si>
  <si>
    <t>SSC Landstuhl</t>
  </si>
  <si>
    <t>FC Queidersbach</t>
  </si>
  <si>
    <t>SG Oberarb/Ob.-Ki./Bann</t>
  </si>
  <si>
    <t>SG Bechhofen/Lambsborn</t>
  </si>
  <si>
    <t>SV Kohlbachtal</t>
  </si>
  <si>
    <t>SV Herschw.-Pettersh.</t>
  </si>
  <si>
    <t>Tus Hohnecken II</t>
  </si>
  <si>
    <t>FC Oberarnbach</t>
  </si>
  <si>
    <t>Tus 1890 Schönenberg</t>
  </si>
  <si>
    <t>TuS Bechhofen</t>
  </si>
  <si>
    <t>FV Olympia Ramstein II</t>
  </si>
  <si>
    <t>TuS Breitenbach-Lautenbach</t>
  </si>
  <si>
    <t>SV Kübelberg</t>
  </si>
  <si>
    <t>SV Miesau II</t>
  </si>
  <si>
    <t>SV Brücken</t>
  </si>
  <si>
    <t>TuS Gries</t>
  </si>
  <si>
    <t>FSV Krickenbach</t>
  </si>
  <si>
    <t>SG Krottelbach/Frohnofen</t>
  </si>
  <si>
    <t>VfB Waldmohr II</t>
  </si>
  <si>
    <t>SC Vogelbach</t>
  </si>
  <si>
    <t>SGV Elschbach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</si>
</sst>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0"/>
    <numFmt numFmtId="165" formatCode="h:mm;@"/>
    <numFmt numFmtId="166" formatCode="\:ss"/>
    <numFmt numFmtId="167" formatCode="mm:ss;@"/>
  </numFmts>
  <fonts count="56" x14ac:knownFonts="1">
    <font>
      <sz val="10"/>
      <name val="Times New Roman"/>
    </font>
    <font>
      <sz val="14"/>
      <name val="Times New Roman"/>
      <family val="1"/>
    </font>
    <font>
      <sz val="18"/>
      <name val="Times New Roman"/>
      <family val="1"/>
    </font>
    <font>
      <b/>
      <sz val="24"/>
      <name val="Times New Roman"/>
      <family val="1"/>
    </font>
    <font>
      <b/>
      <sz val="20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16"/>
      <color indexed="10"/>
      <name val="Times New Roman"/>
      <family val="1"/>
    </font>
    <font>
      <b/>
      <sz val="18"/>
      <name val="Times New Roman"/>
      <family val="1"/>
    </font>
    <font>
      <sz val="10"/>
      <name val="Stencil"/>
      <family val="5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u/>
      <sz val="12"/>
      <color indexed="10"/>
      <name val="Times New Roman"/>
      <family val="1"/>
    </font>
    <font>
      <b/>
      <i/>
      <u/>
      <sz val="2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8"/>
      <name val="Times New Roman"/>
      <family val="1"/>
    </font>
    <font>
      <b/>
      <i/>
      <sz val="18"/>
      <color indexed="10"/>
      <name val="Times New Roman"/>
      <family val="1"/>
    </font>
    <font>
      <sz val="10"/>
      <color rgb="FFFF0000"/>
      <name val="Times New Roman"/>
      <family val="1"/>
    </font>
    <font>
      <sz val="18"/>
      <color rgb="FFFF0000"/>
      <name val="Times New Roman"/>
      <family val="1"/>
    </font>
    <font>
      <sz val="20"/>
      <color theme="1" tint="0.499984740745262"/>
      <name val="Times New Roman"/>
      <family val="1"/>
    </font>
    <font>
      <u/>
      <sz val="16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6"/>
      <color rgb="FFFF0000"/>
      <name val="Times New Roman"/>
      <family val="1"/>
    </font>
    <font>
      <sz val="20"/>
      <color rgb="FFFF0000"/>
      <name val="Times New Roman"/>
      <family val="1"/>
    </font>
    <font>
      <sz val="20"/>
      <color theme="0"/>
      <name val="Times New Roman"/>
      <family val="1"/>
    </font>
    <font>
      <sz val="10"/>
      <color theme="0"/>
      <name val="Times New Roman"/>
      <family val="1"/>
    </font>
    <font>
      <u/>
      <sz val="28"/>
      <color theme="0"/>
      <name val="Times New Roman"/>
      <family val="1"/>
    </font>
    <font>
      <sz val="28"/>
      <color theme="0"/>
      <name val="Times New Roman"/>
      <family val="1"/>
    </font>
    <font>
      <b/>
      <i/>
      <u/>
      <sz val="20"/>
      <color theme="0"/>
      <name val="Times New Roman"/>
      <family val="1"/>
    </font>
    <font>
      <sz val="18"/>
      <color theme="0"/>
      <name val="Times New Roman"/>
      <family val="1"/>
    </font>
    <font>
      <b/>
      <i/>
      <sz val="18"/>
      <color rgb="FFFF0000"/>
      <name val="Times New Roman"/>
      <family val="1"/>
    </font>
    <font>
      <b/>
      <i/>
      <u/>
      <sz val="18"/>
      <color rgb="FFFF0000"/>
      <name val="Times New Roman"/>
      <family val="1"/>
    </font>
    <font>
      <b/>
      <sz val="14"/>
      <name val="Times New Roman"/>
      <family val="1"/>
    </font>
    <font>
      <sz val="14"/>
      <color rgb="FFFF0000"/>
      <name val="Times New Roman"/>
      <family val="1"/>
    </font>
    <font>
      <sz val="9"/>
      <name val="Times New Roman"/>
      <family val="1"/>
    </font>
    <font>
      <sz val="16"/>
      <color rgb="FFFFFF00"/>
      <name val="Times New Roman"/>
      <family val="1"/>
    </font>
    <font>
      <i/>
      <sz val="14"/>
      <name val="Times New Roman"/>
      <family val="1"/>
    </font>
    <font>
      <b/>
      <i/>
      <u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u/>
      <sz val="20"/>
      <name val="Times New Roman"/>
      <family val="1"/>
    </font>
    <font>
      <b/>
      <sz val="20"/>
      <color rgb="FFFF0000"/>
      <name val="Times New Roman"/>
      <family val="1"/>
    </font>
    <font>
      <b/>
      <sz val="18"/>
      <color theme="0"/>
      <name val="Times New Roman"/>
      <family val="1"/>
    </font>
    <font>
      <b/>
      <sz val="24"/>
      <color theme="0"/>
      <name val="Times New Roman"/>
      <family val="1"/>
    </font>
    <font>
      <sz val="14"/>
      <color theme="0"/>
      <name val="Times New Roman"/>
      <family val="1"/>
    </font>
    <font>
      <u/>
      <sz val="14"/>
      <color theme="0"/>
      <name val="Times New Roman"/>
      <family val="1"/>
    </font>
    <font>
      <b/>
      <i/>
      <u/>
      <sz val="14"/>
      <color theme="0"/>
      <name val="Times New Roman"/>
      <family val="1"/>
    </font>
    <font>
      <b/>
      <sz val="16"/>
      <color rgb="FFFF0000"/>
      <name val="Times New Roman"/>
      <family val="1"/>
    </font>
    <font>
      <u/>
      <sz val="10"/>
      <color theme="10"/>
      <name val="Times New Roman"/>
      <family val="1"/>
    </font>
    <font>
      <u/>
      <sz val="14"/>
      <color theme="10"/>
      <name val="Times New Roman"/>
      <family val="1"/>
    </font>
    <font>
      <b/>
      <sz val="16"/>
      <name val="Times New Roman"/>
      <family val="1"/>
    </font>
    <font>
      <b/>
      <sz val="1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</borders>
  <cellStyleXfs count="3">
    <xf numFmtId="0" fontId="0" fillId="0" borderId="0"/>
    <xf numFmtId="0" fontId="18" fillId="0" borderId="0"/>
    <xf numFmtId="0" fontId="52" fillId="0" borderId="0" applyNumberFormat="0" applyFill="0" applyBorder="0" applyAlignment="0" applyProtection="0"/>
  </cellStyleXfs>
  <cellXfs count="190">
    <xf numFmtId="0" fontId="0" fillId="0" borderId="0" xfId="0"/>
    <xf numFmtId="0" fontId="1" fillId="0" borderId="0" xfId="0" applyFont="1"/>
    <xf numFmtId="0" fontId="6" fillId="5" borderId="1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6" borderId="7" xfId="0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5" fillId="0" borderId="10" xfId="0" applyFont="1" applyBorder="1"/>
    <xf numFmtId="0" fontId="24" fillId="0" borderId="10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2" fillId="0" borderId="0" xfId="0" applyFont="1"/>
    <xf numFmtId="0" fontId="25" fillId="0" borderId="0" xfId="0" applyFont="1"/>
    <xf numFmtId="0" fontId="26" fillId="0" borderId="0" xfId="0" applyFont="1"/>
    <xf numFmtId="0" fontId="1" fillId="0" borderId="10" xfId="0" applyFont="1" applyBorder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4" fillId="0" borderId="11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textRotation="180"/>
    </xf>
    <xf numFmtId="0" fontId="1" fillId="0" borderId="11" xfId="0" applyFont="1" applyBorder="1"/>
    <xf numFmtId="0" fontId="27" fillId="0" borderId="10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0" fontId="27" fillId="0" borderId="10" xfId="0" applyFont="1" applyBorder="1" applyAlignment="1">
      <alignment horizontal="left" vertical="center"/>
    </xf>
    <xf numFmtId="0" fontId="1" fillId="0" borderId="0" xfId="0" applyFont="1" applyBorder="1"/>
    <xf numFmtId="0" fontId="5" fillId="0" borderId="0" xfId="0" applyFont="1" applyBorder="1"/>
    <xf numFmtId="0" fontId="27" fillId="0" borderId="0" xfId="0" applyFont="1" applyBorder="1" applyAlignment="1">
      <alignment horizontal="right"/>
    </xf>
    <xf numFmtId="0" fontId="11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right"/>
    </xf>
    <xf numFmtId="0" fontId="17" fillId="6" borderId="0" xfId="0" applyFont="1" applyFill="1" applyBorder="1"/>
    <xf numFmtId="0" fontId="0" fillId="0" borderId="0" xfId="0" applyAlignment="1">
      <alignment horizontal="center" vertical="center"/>
    </xf>
    <xf numFmtId="0" fontId="39" fillId="6" borderId="7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18" fillId="0" borderId="0" xfId="1"/>
    <xf numFmtId="165" fontId="22" fillId="5" borderId="15" xfId="0" applyNumberFormat="1" applyFont="1" applyFill="1" applyBorder="1" applyAlignment="1">
      <alignment horizontal="center" vertical="center"/>
    </xf>
    <xf numFmtId="165" fontId="2" fillId="5" borderId="7" xfId="0" applyNumberFormat="1" applyFont="1" applyFill="1" applyBorder="1" applyAlignment="1">
      <alignment horizontal="center" vertical="center"/>
    </xf>
    <xf numFmtId="1" fontId="6" fillId="5" borderId="7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 vertical="center"/>
    </xf>
    <xf numFmtId="166" fontId="28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2" fillId="0" borderId="7" xfId="0" applyNumberFormat="1" applyFont="1" applyFill="1" applyBorder="1" applyAlignment="1">
      <alignment horizontal="center" vertical="center"/>
    </xf>
    <xf numFmtId="0" fontId="37" fillId="8" borderId="14" xfId="0" applyFont="1" applyFill="1" applyBorder="1" applyAlignment="1">
      <alignment horizontal="right" vertical="center"/>
    </xf>
    <xf numFmtId="0" fontId="37" fillId="7" borderId="1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36" fillId="0" borderId="0" xfId="0" applyFon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33" fillId="9" borderId="0" xfId="0" applyFont="1" applyFill="1" applyBorder="1" applyAlignment="1">
      <alignment horizontal="center" vertical="center"/>
    </xf>
    <xf numFmtId="0" fontId="30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horizontal="center" vertical="center"/>
    </xf>
    <xf numFmtId="164" fontId="32" fillId="9" borderId="0" xfId="0" applyNumberFormat="1" applyFont="1" applyFill="1" applyBorder="1" applyAlignment="1">
      <alignment horizontal="center" vertical="center"/>
    </xf>
    <xf numFmtId="0" fontId="30" fillId="9" borderId="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1" fillId="9" borderId="0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29" fillId="9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1" fontId="32" fillId="9" borderId="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22" fillId="5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 vertical="center"/>
    </xf>
    <xf numFmtId="0" fontId="42" fillId="0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0" fillId="3" borderId="0" xfId="0" applyFill="1"/>
    <xf numFmtId="2" fontId="6" fillId="3" borderId="0" xfId="0" applyNumberFormat="1" applyFont="1" applyFill="1" applyAlignment="1">
      <alignment vertical="center"/>
    </xf>
    <xf numFmtId="2" fontId="34" fillId="9" borderId="0" xfId="0" applyNumberFormat="1" applyFont="1" applyFill="1" applyBorder="1" applyAlignment="1">
      <alignment horizontal="center" vertical="center"/>
    </xf>
    <xf numFmtId="2" fontId="32" fillId="9" borderId="0" xfId="0" applyNumberFormat="1" applyFont="1" applyFill="1" applyBorder="1" applyAlignment="1">
      <alignment horizontal="center" vertical="center"/>
    </xf>
    <xf numFmtId="0" fontId="37" fillId="6" borderId="0" xfId="0" applyFont="1" applyFill="1" applyBorder="1"/>
    <xf numFmtId="0" fontId="37" fillId="0" borderId="0" xfId="0" applyFont="1"/>
    <xf numFmtId="0" fontId="37" fillId="10" borderId="0" xfId="0" applyFont="1" applyFill="1"/>
    <xf numFmtId="0" fontId="0" fillId="10" borderId="0" xfId="0" applyFill="1"/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1" fillId="0" borderId="0" xfId="1" applyFont="1" applyAlignment="1">
      <alignment horizontal="center" vertical="center"/>
    </xf>
    <xf numFmtId="0" fontId="1" fillId="0" borderId="0" xfId="1" applyFont="1"/>
    <xf numFmtId="0" fontId="18" fillId="0" borderId="17" xfId="1" applyBorder="1" applyAlignment="1">
      <alignment horizontal="right" vertical="center"/>
    </xf>
    <xf numFmtId="0" fontId="18" fillId="0" borderId="0" xfId="1" applyBorder="1" applyAlignment="1">
      <alignment vertical="center"/>
    </xf>
    <xf numFmtId="0" fontId="18" fillId="0" borderId="0" xfId="1" applyAlignment="1">
      <alignment horizontal="right" vertical="center"/>
    </xf>
    <xf numFmtId="0" fontId="2" fillId="0" borderId="0" xfId="0" applyFont="1" applyFill="1" applyBorder="1"/>
    <xf numFmtId="0" fontId="4" fillId="0" borderId="0" xfId="0" applyFont="1" applyFill="1" applyAlignment="1">
      <alignment horizontal="left" vertical="center"/>
    </xf>
    <xf numFmtId="0" fontId="37" fillId="0" borderId="0" xfId="1" applyFont="1"/>
    <xf numFmtId="0" fontId="17" fillId="6" borderId="18" xfId="1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0" fillId="0" borderId="2" xfId="0" applyBorder="1"/>
    <xf numFmtId="167" fontId="8" fillId="0" borderId="3" xfId="0" applyNumberFormat="1" applyFont="1" applyBorder="1" applyAlignment="1">
      <alignment horizontal="left" vertical="center"/>
    </xf>
    <xf numFmtId="165" fontId="46" fillId="4" borderId="0" xfId="0" applyNumberFormat="1" applyFont="1" applyFill="1" applyAlignment="1">
      <alignment horizontal="right" vertical="center"/>
    </xf>
    <xf numFmtId="0" fontId="47" fillId="4" borderId="0" xfId="0" applyFont="1" applyFill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37" fillId="0" borderId="0" xfId="1" applyFont="1" applyAlignment="1">
      <alignment horizontal="left"/>
    </xf>
    <xf numFmtId="0" fontId="37" fillId="0" borderId="0" xfId="1" applyFont="1" applyAlignment="1">
      <alignment horizontal="left" vertical="center"/>
    </xf>
    <xf numFmtId="0" fontId="37" fillId="0" borderId="0" xfId="1" applyFont="1" applyAlignment="1">
      <alignment horizontal="center" vertical="center"/>
    </xf>
    <xf numFmtId="0" fontId="1" fillId="0" borderId="0" xfId="1" applyFont="1" applyAlignment="1">
      <alignment vertical="center"/>
    </xf>
    <xf numFmtId="0" fontId="37" fillId="6" borderId="0" xfId="1" applyFont="1" applyFill="1" applyBorder="1"/>
    <xf numFmtId="0" fontId="1" fillId="0" borderId="0" xfId="1" applyFont="1" applyAlignment="1">
      <alignment horizontal="center" vertical="top"/>
    </xf>
    <xf numFmtId="0" fontId="1" fillId="0" borderId="0" xfId="1" applyFont="1" applyAlignment="1">
      <alignment horizontal="left"/>
    </xf>
    <xf numFmtId="0" fontId="1" fillId="0" borderId="0" xfId="1" applyFont="1" applyFill="1" applyBorder="1"/>
    <xf numFmtId="0" fontId="48" fillId="9" borderId="0" xfId="1" applyFont="1" applyFill="1" applyAlignment="1">
      <alignment horizontal="center" vertical="center"/>
    </xf>
    <xf numFmtId="0" fontId="1" fillId="6" borderId="0" xfId="1" applyFont="1" applyFill="1" applyAlignment="1">
      <alignment horizontal="center" vertical="center"/>
    </xf>
    <xf numFmtId="0" fontId="37" fillId="1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1" applyFont="1" applyFill="1" applyAlignment="1">
      <alignment horizontal="center" vertical="center"/>
    </xf>
    <xf numFmtId="164" fontId="48" fillId="9" borderId="0" xfId="1" applyNumberFormat="1" applyFont="1" applyFill="1" applyBorder="1" applyAlignment="1">
      <alignment horizontal="center" vertical="center"/>
    </xf>
    <xf numFmtId="0" fontId="48" fillId="9" borderId="0" xfId="1" applyFont="1" applyFill="1" applyBorder="1" applyAlignment="1">
      <alignment horizontal="center" vertical="center"/>
    </xf>
    <xf numFmtId="0" fontId="48" fillId="0" borderId="0" xfId="1" applyFont="1" applyFill="1" applyBorder="1" applyAlignment="1">
      <alignment horizontal="center" vertical="center"/>
    </xf>
    <xf numFmtId="0" fontId="49" fillId="9" borderId="0" xfId="1" applyFont="1" applyFill="1" applyBorder="1" applyAlignment="1">
      <alignment horizontal="center" vertical="center"/>
    </xf>
    <xf numFmtId="0" fontId="48" fillId="6" borderId="0" xfId="1" applyFont="1" applyFill="1" applyBorder="1" applyAlignment="1">
      <alignment horizontal="center" vertical="center"/>
    </xf>
    <xf numFmtId="0" fontId="1" fillId="6" borderId="0" xfId="1" applyFont="1" applyFill="1" applyBorder="1" applyAlignment="1">
      <alignment horizontal="center" vertical="center"/>
    </xf>
    <xf numFmtId="1" fontId="48" fillId="9" borderId="0" xfId="1" applyNumberFormat="1" applyFont="1" applyFill="1" applyBorder="1" applyAlignment="1">
      <alignment horizontal="center" vertical="center"/>
    </xf>
    <xf numFmtId="0" fontId="48" fillId="0" borderId="0" xfId="1" applyFont="1" applyFill="1" applyAlignment="1">
      <alignment horizontal="center" vertical="center"/>
    </xf>
    <xf numFmtId="0" fontId="48" fillId="6" borderId="0" xfId="1" applyFont="1" applyFill="1" applyAlignment="1">
      <alignment horizontal="center" vertical="center"/>
    </xf>
    <xf numFmtId="0" fontId="1" fillId="9" borderId="0" xfId="1" applyFont="1" applyFill="1" applyBorder="1" applyAlignment="1">
      <alignment horizontal="center" vertical="center"/>
    </xf>
    <xf numFmtId="0" fontId="1" fillId="9" borderId="0" xfId="1" applyFont="1" applyFill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2" fontId="48" fillId="9" borderId="0" xfId="1" applyNumberFormat="1" applyFont="1" applyFill="1" applyBorder="1" applyAlignment="1">
      <alignment horizontal="center" vertical="center"/>
    </xf>
    <xf numFmtId="0" fontId="1" fillId="0" borderId="0" xfId="1" applyFont="1" applyBorder="1" applyAlignment="1">
      <alignment horizontal="left" vertical="center"/>
    </xf>
    <xf numFmtId="0" fontId="50" fillId="9" borderId="0" xfId="1" applyFont="1" applyFill="1" applyBorder="1" applyAlignment="1">
      <alignment horizontal="center" vertical="center"/>
    </xf>
    <xf numFmtId="0" fontId="38" fillId="0" borderId="0" xfId="0" applyFont="1"/>
    <xf numFmtId="0" fontId="18" fillId="0" borderId="0" xfId="1" applyAlignment="1">
      <alignment horizontal="left" vertical="center"/>
    </xf>
    <xf numFmtId="0" fontId="18" fillId="0" borderId="0" xfId="1" applyAlignment="1">
      <alignment horizontal="left" vertical="top"/>
    </xf>
    <xf numFmtId="0" fontId="18" fillId="0" borderId="17" xfId="1" applyBorder="1" applyAlignment="1">
      <alignment horizontal="left" vertical="top"/>
    </xf>
    <xf numFmtId="0" fontId="37" fillId="6" borderId="18" xfId="1" applyFont="1" applyFill="1" applyBorder="1" applyAlignment="1">
      <alignment horizontal="center" vertical="center"/>
    </xf>
    <xf numFmtId="0" fontId="17" fillId="0" borderId="0" xfId="1" applyFont="1" applyFill="1" applyBorder="1" applyAlignment="1">
      <alignment vertical="center"/>
    </xf>
    <xf numFmtId="0" fontId="51" fillId="0" borderId="0" xfId="1" applyFont="1"/>
    <xf numFmtId="0" fontId="53" fillId="0" borderId="0" xfId="2" applyFont="1"/>
    <xf numFmtId="0" fontId="12" fillId="6" borderId="18" xfId="1" applyFont="1" applyFill="1" applyBorder="1" applyAlignment="1">
      <alignment horizontal="center" vertical="center"/>
    </xf>
    <xf numFmtId="0" fontId="54" fillId="0" borderId="0" xfId="1" applyFont="1" applyAlignment="1">
      <alignment horizontal="center"/>
    </xf>
    <xf numFmtId="0" fontId="5" fillId="0" borderId="0" xfId="1" applyFont="1"/>
    <xf numFmtId="0" fontId="55" fillId="6" borderId="18" xfId="1" applyFont="1" applyFill="1" applyBorder="1" applyAlignment="1">
      <alignment horizontal="center" vertical="center"/>
    </xf>
    <xf numFmtId="0" fontId="17" fillId="6" borderId="0" xfId="1" applyFont="1" applyFill="1" applyBorder="1" applyAlignment="1">
      <alignment horizontal="left" vertical="center"/>
    </xf>
  </cellXfs>
  <cellStyles count="3">
    <cellStyle name="Hyperlink" xfId="2" builtinId="8"/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jpg"/><Relationship Id="rId16" Type="http://schemas.openxmlformats.org/officeDocument/2006/relationships/image" Target="../media/image16.pn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jpeg"/><Relationship Id="rId2" Type="http://schemas.openxmlformats.org/officeDocument/2006/relationships/image" Target="../media/image21.jpeg"/><Relationship Id="rId1" Type="http://schemas.openxmlformats.org/officeDocument/2006/relationships/image" Target="../media/image20.jpeg"/><Relationship Id="rId6" Type="http://schemas.openxmlformats.org/officeDocument/2006/relationships/image" Target="../media/image25.jpg"/><Relationship Id="rId5" Type="http://schemas.openxmlformats.org/officeDocument/2006/relationships/image" Target="../media/image24.png"/><Relationship Id="rId4" Type="http://schemas.openxmlformats.org/officeDocument/2006/relationships/image" Target="../media/image23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png"/><Relationship Id="rId2" Type="http://schemas.openxmlformats.org/officeDocument/2006/relationships/image" Target="../media/image22.jpeg"/><Relationship Id="rId1" Type="http://schemas.openxmlformats.org/officeDocument/2006/relationships/image" Target="../media/image26.jpg"/><Relationship Id="rId4" Type="http://schemas.openxmlformats.org/officeDocument/2006/relationships/image" Target="../media/image27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jp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9.png"/><Relationship Id="rId18" Type="http://schemas.openxmlformats.org/officeDocument/2006/relationships/image" Target="../media/image44.png"/><Relationship Id="rId26" Type="http://schemas.openxmlformats.org/officeDocument/2006/relationships/image" Target="../media/image51.png"/><Relationship Id="rId39" Type="http://schemas.openxmlformats.org/officeDocument/2006/relationships/image" Target="../media/image11.png"/><Relationship Id="rId21" Type="http://schemas.openxmlformats.org/officeDocument/2006/relationships/image" Target="../media/image47.png"/><Relationship Id="rId34" Type="http://schemas.openxmlformats.org/officeDocument/2006/relationships/image" Target="../media/image59.png"/><Relationship Id="rId42" Type="http://schemas.openxmlformats.org/officeDocument/2006/relationships/image" Target="../media/image4.png"/><Relationship Id="rId47" Type="http://schemas.openxmlformats.org/officeDocument/2006/relationships/image" Target="../media/image19.png"/><Relationship Id="rId7" Type="http://schemas.openxmlformats.org/officeDocument/2006/relationships/image" Target="../media/image33.png"/><Relationship Id="rId2" Type="http://schemas.openxmlformats.org/officeDocument/2006/relationships/image" Target="../media/image29.png"/><Relationship Id="rId16" Type="http://schemas.openxmlformats.org/officeDocument/2006/relationships/image" Target="../media/image42.png"/><Relationship Id="rId29" Type="http://schemas.openxmlformats.org/officeDocument/2006/relationships/image" Target="../media/image54.png"/><Relationship Id="rId1" Type="http://schemas.openxmlformats.org/officeDocument/2006/relationships/image" Target="../media/image28.png"/><Relationship Id="rId6" Type="http://schemas.openxmlformats.org/officeDocument/2006/relationships/image" Target="../media/image32.png"/><Relationship Id="rId11" Type="http://schemas.openxmlformats.org/officeDocument/2006/relationships/image" Target="../media/image37.png"/><Relationship Id="rId24" Type="http://schemas.openxmlformats.org/officeDocument/2006/relationships/image" Target="../media/image49.png"/><Relationship Id="rId32" Type="http://schemas.openxmlformats.org/officeDocument/2006/relationships/image" Target="../media/image57.png"/><Relationship Id="rId37" Type="http://schemas.openxmlformats.org/officeDocument/2006/relationships/image" Target="../media/image9.png"/><Relationship Id="rId40" Type="http://schemas.openxmlformats.org/officeDocument/2006/relationships/image" Target="../media/image12.png"/><Relationship Id="rId45" Type="http://schemas.openxmlformats.org/officeDocument/2006/relationships/image" Target="../media/image16.png"/><Relationship Id="rId5" Type="http://schemas.openxmlformats.org/officeDocument/2006/relationships/image" Target="../media/image18.png"/><Relationship Id="rId15" Type="http://schemas.openxmlformats.org/officeDocument/2006/relationships/image" Target="../media/image41.png"/><Relationship Id="rId23" Type="http://schemas.openxmlformats.org/officeDocument/2006/relationships/image" Target="../media/image8.png"/><Relationship Id="rId28" Type="http://schemas.openxmlformats.org/officeDocument/2006/relationships/image" Target="../media/image53.png"/><Relationship Id="rId36" Type="http://schemas.openxmlformats.org/officeDocument/2006/relationships/image" Target="../media/image7.png"/><Relationship Id="rId10" Type="http://schemas.openxmlformats.org/officeDocument/2006/relationships/image" Target="../media/image36.png"/><Relationship Id="rId19" Type="http://schemas.openxmlformats.org/officeDocument/2006/relationships/image" Target="../media/image45.png"/><Relationship Id="rId31" Type="http://schemas.openxmlformats.org/officeDocument/2006/relationships/image" Target="../media/image56.png"/><Relationship Id="rId44" Type="http://schemas.openxmlformats.org/officeDocument/2006/relationships/image" Target="../media/image15.png"/><Relationship Id="rId4" Type="http://schemas.openxmlformats.org/officeDocument/2006/relationships/image" Target="../media/image31.png"/><Relationship Id="rId9" Type="http://schemas.openxmlformats.org/officeDocument/2006/relationships/image" Target="../media/image35.png"/><Relationship Id="rId14" Type="http://schemas.openxmlformats.org/officeDocument/2006/relationships/image" Target="../media/image40.png"/><Relationship Id="rId22" Type="http://schemas.openxmlformats.org/officeDocument/2006/relationships/image" Target="../media/image48.png"/><Relationship Id="rId27" Type="http://schemas.openxmlformats.org/officeDocument/2006/relationships/image" Target="../media/image52.png"/><Relationship Id="rId30" Type="http://schemas.openxmlformats.org/officeDocument/2006/relationships/image" Target="../media/image55.png"/><Relationship Id="rId35" Type="http://schemas.openxmlformats.org/officeDocument/2006/relationships/image" Target="../media/image60.png"/><Relationship Id="rId43" Type="http://schemas.openxmlformats.org/officeDocument/2006/relationships/image" Target="../media/image14.png"/><Relationship Id="rId8" Type="http://schemas.openxmlformats.org/officeDocument/2006/relationships/image" Target="../media/image34.png"/><Relationship Id="rId3" Type="http://schemas.openxmlformats.org/officeDocument/2006/relationships/image" Target="../media/image30.png"/><Relationship Id="rId12" Type="http://schemas.openxmlformats.org/officeDocument/2006/relationships/image" Target="../media/image38.png"/><Relationship Id="rId17" Type="http://schemas.openxmlformats.org/officeDocument/2006/relationships/image" Target="../media/image43.png"/><Relationship Id="rId25" Type="http://schemas.openxmlformats.org/officeDocument/2006/relationships/image" Target="../media/image50.png"/><Relationship Id="rId33" Type="http://schemas.openxmlformats.org/officeDocument/2006/relationships/image" Target="../media/image58.png"/><Relationship Id="rId38" Type="http://schemas.openxmlformats.org/officeDocument/2006/relationships/image" Target="../media/image10.png"/><Relationship Id="rId46" Type="http://schemas.openxmlformats.org/officeDocument/2006/relationships/image" Target="../media/image17.png"/><Relationship Id="rId20" Type="http://schemas.openxmlformats.org/officeDocument/2006/relationships/image" Target="../media/image46.jpeg"/><Relationship Id="rId41" Type="http://schemas.openxmlformats.org/officeDocument/2006/relationships/image" Target="../media/image13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62.png"/><Relationship Id="rId13" Type="http://schemas.openxmlformats.org/officeDocument/2006/relationships/image" Target="../media/image12.png"/><Relationship Id="rId18" Type="http://schemas.openxmlformats.org/officeDocument/2006/relationships/image" Target="../media/image13.png"/><Relationship Id="rId3" Type="http://schemas.openxmlformats.org/officeDocument/2006/relationships/image" Target="../media/image16.png"/><Relationship Id="rId7" Type="http://schemas.openxmlformats.org/officeDocument/2006/relationships/image" Target="../media/image61.png"/><Relationship Id="rId12" Type="http://schemas.openxmlformats.org/officeDocument/2006/relationships/image" Target="../media/image7.png"/><Relationship Id="rId17" Type="http://schemas.openxmlformats.org/officeDocument/2006/relationships/image" Target="../media/image64.png"/><Relationship Id="rId2" Type="http://schemas.openxmlformats.org/officeDocument/2006/relationships/image" Target="../media/image9.png"/><Relationship Id="rId16" Type="http://schemas.openxmlformats.org/officeDocument/2006/relationships/image" Target="../media/image17.png"/><Relationship Id="rId1" Type="http://schemas.openxmlformats.org/officeDocument/2006/relationships/image" Target="../media/image3.jpeg"/><Relationship Id="rId6" Type="http://schemas.openxmlformats.org/officeDocument/2006/relationships/image" Target="../media/image19.png"/><Relationship Id="rId11" Type="http://schemas.openxmlformats.org/officeDocument/2006/relationships/image" Target="../media/image4.png"/><Relationship Id="rId5" Type="http://schemas.openxmlformats.org/officeDocument/2006/relationships/image" Target="../media/image8.png"/><Relationship Id="rId15" Type="http://schemas.openxmlformats.org/officeDocument/2006/relationships/image" Target="../media/image63.png"/><Relationship Id="rId10" Type="http://schemas.openxmlformats.org/officeDocument/2006/relationships/image" Target="../media/image18.png"/><Relationship Id="rId19" Type="http://schemas.openxmlformats.org/officeDocument/2006/relationships/image" Target="../media/image14.png"/><Relationship Id="rId4" Type="http://schemas.openxmlformats.org/officeDocument/2006/relationships/image" Target="../media/image15.png"/><Relationship Id="rId9" Type="http://schemas.openxmlformats.org/officeDocument/2006/relationships/image" Target="../media/image10.png"/><Relationship Id="rId14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0</xdr:rowOff>
    </xdr:from>
    <xdr:to>
      <xdr:col>40</xdr:col>
      <xdr:colOff>176893</xdr:colOff>
      <xdr:row>25</xdr:row>
      <xdr:rowOff>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4786"/>
          <a:ext cx="14491607" cy="8450035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0</xdr:rowOff>
    </xdr:from>
    <xdr:to>
      <xdr:col>1</xdr:col>
      <xdr:colOff>66675</xdr:colOff>
      <xdr:row>0</xdr:row>
      <xdr:rowOff>0</xdr:rowOff>
    </xdr:to>
    <xdr:cxnSp macro="">
      <xdr:nvCxnSpPr>
        <xdr:cNvPr id="1025" name="Gerade Verbindung 14"/>
        <xdr:cNvCxnSpPr>
          <a:cxnSpLocks noChangeShapeType="1"/>
        </xdr:cNvCxnSpPr>
      </xdr:nvCxnSpPr>
      <xdr:spPr bwMode="auto">
        <a:xfrm flipH="1" flipV="1">
          <a:off x="3810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0</xdr:row>
      <xdr:rowOff>0</xdr:rowOff>
    </xdr:from>
    <xdr:to>
      <xdr:col>1</xdr:col>
      <xdr:colOff>28575</xdr:colOff>
      <xdr:row>0</xdr:row>
      <xdr:rowOff>0</xdr:rowOff>
    </xdr:to>
    <xdr:cxnSp macro="">
      <xdr:nvCxnSpPr>
        <xdr:cNvPr id="1026" name="Gerade Verbindung 32"/>
        <xdr:cNvCxnSpPr>
          <a:cxnSpLocks noChangeShapeType="1"/>
        </xdr:cNvCxnSpPr>
      </xdr:nvCxnSpPr>
      <xdr:spPr bwMode="auto">
        <a:xfrm flipH="1" flipV="1">
          <a:off x="3429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29</xdr:col>
      <xdr:colOff>204787</xdr:colOff>
      <xdr:row>13</xdr:row>
      <xdr:rowOff>142876</xdr:rowOff>
    </xdr:from>
    <xdr:to>
      <xdr:col>30</xdr:col>
      <xdr:colOff>0</xdr:colOff>
      <xdr:row>14</xdr:row>
      <xdr:rowOff>161926</xdr:rowOff>
    </xdr:to>
    <xdr:sp macro="" textlink="">
      <xdr:nvSpPr>
        <xdr:cNvPr id="71" name="Bogen 70"/>
        <xdr:cNvSpPr/>
      </xdr:nvSpPr>
      <xdr:spPr bwMode="auto">
        <a:xfrm>
          <a:off x="8920162" y="11725276"/>
          <a:ext cx="338138" cy="381000"/>
        </a:xfrm>
        <a:prstGeom prst="arc">
          <a:avLst/>
        </a:prstGeom>
        <a:solidFill>
          <a:schemeClr val="accent3">
            <a:lumMod val="60000"/>
            <a:lumOff val="40000"/>
            <a:alpha val="2000"/>
          </a:schemeClr>
        </a:solidFill>
        <a:ln w="158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endParaRPr lang="de-DE"/>
        </a:p>
      </xdr:txBody>
    </xdr:sp>
    <xdr:clientData/>
  </xdr:twoCellAnchor>
  <xdr:twoCellAnchor editAs="oneCell">
    <xdr:from>
      <xdr:col>21</xdr:col>
      <xdr:colOff>231579</xdr:colOff>
      <xdr:row>13</xdr:row>
      <xdr:rowOff>17908</xdr:rowOff>
    </xdr:from>
    <xdr:to>
      <xdr:col>22</xdr:col>
      <xdr:colOff>258536</xdr:colOff>
      <xdr:row>13</xdr:row>
      <xdr:rowOff>366639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 flipH="1">
          <a:off x="7357317" y="4771206"/>
          <a:ext cx="348731" cy="394349"/>
        </a:xfrm>
        <a:prstGeom prst="rect">
          <a:avLst/>
        </a:prstGeom>
      </xdr:spPr>
    </xdr:pic>
    <xdr:clientData/>
  </xdr:twoCellAnchor>
  <xdr:twoCellAnchor>
    <xdr:from>
      <xdr:col>43</xdr:col>
      <xdr:colOff>136072</xdr:colOff>
      <xdr:row>1</xdr:row>
      <xdr:rowOff>244929</xdr:rowOff>
    </xdr:from>
    <xdr:to>
      <xdr:col>45</xdr:col>
      <xdr:colOff>239769</xdr:colOff>
      <xdr:row>2</xdr:row>
      <xdr:rowOff>217715</xdr:rowOff>
    </xdr:to>
    <xdr:sp macro="" textlink="">
      <xdr:nvSpPr>
        <xdr:cNvPr id="38" name="Textfeld 37"/>
        <xdr:cNvSpPr txBox="1"/>
      </xdr:nvSpPr>
      <xdr:spPr>
        <a:xfrm>
          <a:off x="18873108" y="612322"/>
          <a:ext cx="988161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Kopieren</a:t>
          </a:r>
        </a:p>
      </xdr:txBody>
    </xdr:sp>
    <xdr:clientData/>
  </xdr:twoCellAnchor>
  <xdr:twoCellAnchor>
    <xdr:from>
      <xdr:col>49</xdr:col>
      <xdr:colOff>0</xdr:colOff>
      <xdr:row>13</xdr:row>
      <xdr:rowOff>0</xdr:rowOff>
    </xdr:from>
    <xdr:to>
      <xdr:col>52</xdr:col>
      <xdr:colOff>176894</xdr:colOff>
      <xdr:row>13</xdr:row>
      <xdr:rowOff>340179</xdr:rowOff>
    </xdr:to>
    <xdr:sp macro="" textlink="">
      <xdr:nvSpPr>
        <xdr:cNvPr id="41" name="Textfeld 40"/>
        <xdr:cNvSpPr txBox="1"/>
      </xdr:nvSpPr>
      <xdr:spPr>
        <a:xfrm>
          <a:off x="16342179" y="6980464"/>
          <a:ext cx="1592036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Wert</a:t>
          </a:r>
          <a:r>
            <a:rPr lang="de-DE" sz="1600" baseline="0">
              <a:solidFill>
                <a:schemeClr val="bg1"/>
              </a:solidFill>
            </a:rPr>
            <a:t> einfügen</a:t>
          </a:r>
          <a:endParaRPr lang="de-DE" sz="1600">
            <a:solidFill>
              <a:schemeClr val="bg1"/>
            </a:solidFill>
          </a:endParaRPr>
        </a:p>
      </xdr:txBody>
    </xdr:sp>
    <xdr:clientData/>
  </xdr:twoCellAnchor>
  <xdr:twoCellAnchor>
    <xdr:from>
      <xdr:col>48</xdr:col>
      <xdr:colOff>1047750</xdr:colOff>
      <xdr:row>13</xdr:row>
      <xdr:rowOff>340179</xdr:rowOff>
    </xdr:from>
    <xdr:to>
      <xdr:col>50</xdr:col>
      <xdr:colOff>469447</xdr:colOff>
      <xdr:row>15</xdr:row>
      <xdr:rowOff>40821</xdr:rowOff>
    </xdr:to>
    <xdr:cxnSp macro="">
      <xdr:nvCxnSpPr>
        <xdr:cNvPr id="46" name="Gerade Verbindung mit Pfeil 45"/>
        <xdr:cNvCxnSpPr>
          <a:stCxn id="41" idx="2"/>
        </xdr:cNvCxnSpPr>
      </xdr:nvCxnSpPr>
      <xdr:spPr bwMode="auto">
        <a:xfrm flipH="1">
          <a:off x="16328571" y="7320643"/>
          <a:ext cx="809626" cy="43542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45</xdr:col>
      <xdr:colOff>239769</xdr:colOff>
      <xdr:row>0</xdr:row>
      <xdr:rowOff>272144</xdr:rowOff>
    </xdr:from>
    <xdr:to>
      <xdr:col>47</xdr:col>
      <xdr:colOff>136071</xdr:colOff>
      <xdr:row>2</xdr:row>
      <xdr:rowOff>47626</xdr:rowOff>
    </xdr:to>
    <xdr:cxnSp macro="">
      <xdr:nvCxnSpPr>
        <xdr:cNvPr id="48" name="Gerade Verbindung mit Pfeil 47"/>
        <xdr:cNvCxnSpPr>
          <a:stCxn id="38" idx="3"/>
        </xdr:cNvCxnSpPr>
      </xdr:nvCxnSpPr>
      <xdr:spPr bwMode="auto">
        <a:xfrm flipV="1">
          <a:off x="19861269" y="272144"/>
          <a:ext cx="916838" cy="51026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63</xdr:col>
      <xdr:colOff>1638300</xdr:colOff>
      <xdr:row>0</xdr:row>
      <xdr:rowOff>0</xdr:rowOff>
    </xdr:from>
    <xdr:to>
      <xdr:col>63</xdr:col>
      <xdr:colOff>1638300</xdr:colOff>
      <xdr:row>1</xdr:row>
      <xdr:rowOff>0</xdr:rowOff>
    </xdr:to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0"/>
          <a:ext cx="314325" cy="361950"/>
        </a:xfrm>
        <a:prstGeom prst="rect">
          <a:avLst/>
        </a:prstGeom>
      </xdr:spPr>
    </xdr:pic>
    <xdr:clientData/>
  </xdr:twoCellAnchor>
  <xdr:twoCellAnchor editAs="oneCell">
    <xdr:from>
      <xdr:col>42</xdr:col>
      <xdr:colOff>1760764</xdr:colOff>
      <xdr:row>0</xdr:row>
      <xdr:rowOff>299357</xdr:rowOff>
    </xdr:from>
    <xdr:to>
      <xdr:col>42</xdr:col>
      <xdr:colOff>2217964</xdr:colOff>
      <xdr:row>1</xdr:row>
      <xdr:rowOff>299357</xdr:rowOff>
    </xdr:to>
    <xdr:pic>
      <xdr:nvPicPr>
        <xdr:cNvPr id="137" name="Grafik 13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72907" y="299357"/>
          <a:ext cx="457200" cy="367393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14</xdr:col>
      <xdr:colOff>130629</xdr:colOff>
      <xdr:row>2</xdr:row>
      <xdr:rowOff>0</xdr:rowOff>
    </xdr:to>
    <xdr:pic>
      <xdr:nvPicPr>
        <xdr:cNvPr id="352" name="Grafik 35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5929" y="367393"/>
          <a:ext cx="457200" cy="367393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</xdr:row>
      <xdr:rowOff>0</xdr:rowOff>
    </xdr:from>
    <xdr:to>
      <xdr:col>29</xdr:col>
      <xdr:colOff>130629</xdr:colOff>
      <xdr:row>2</xdr:row>
      <xdr:rowOff>0</xdr:rowOff>
    </xdr:to>
    <xdr:pic>
      <xdr:nvPicPr>
        <xdr:cNvPr id="353" name="Grafik 35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0" y="367393"/>
          <a:ext cx="457200" cy="367393"/>
        </a:xfrm>
        <a:prstGeom prst="rect">
          <a:avLst/>
        </a:prstGeom>
      </xdr:spPr>
    </xdr:pic>
    <xdr:clientData/>
  </xdr:twoCellAnchor>
  <xdr:oneCellAnchor>
    <xdr:from>
      <xdr:col>8</xdr:col>
      <xdr:colOff>0</xdr:colOff>
      <xdr:row>0</xdr:row>
      <xdr:rowOff>0</xdr:rowOff>
    </xdr:from>
    <xdr:ext cx="400000" cy="361905"/>
    <xdr:pic>
      <xdr:nvPicPr>
        <xdr:cNvPr id="114" name="Grafik 11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03071" y="0"/>
          <a:ext cx="400000" cy="361905"/>
        </a:xfrm>
        <a:prstGeom prst="rect">
          <a:avLst/>
        </a:prstGeom>
      </xdr:spPr>
    </xdr:pic>
    <xdr:clientData/>
  </xdr:oneCellAnchor>
  <xdr:oneCellAnchor>
    <xdr:from>
      <xdr:col>32</xdr:col>
      <xdr:colOff>0</xdr:colOff>
      <xdr:row>0</xdr:row>
      <xdr:rowOff>0</xdr:rowOff>
    </xdr:from>
    <xdr:ext cx="390476" cy="380952"/>
    <xdr:pic>
      <xdr:nvPicPr>
        <xdr:cNvPr id="115" name="Grafik 11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736036" y="0"/>
          <a:ext cx="390476" cy="380952"/>
        </a:xfrm>
        <a:prstGeom prst="rect">
          <a:avLst/>
        </a:prstGeom>
      </xdr:spPr>
    </xdr:pic>
    <xdr:clientData/>
  </xdr:oneCellAnchor>
  <xdr:twoCellAnchor editAs="oneCell">
    <xdr:from>
      <xdr:col>47</xdr:col>
      <xdr:colOff>0</xdr:colOff>
      <xdr:row>5</xdr:row>
      <xdr:rowOff>0</xdr:rowOff>
    </xdr:from>
    <xdr:to>
      <xdr:col>52</xdr:col>
      <xdr:colOff>131989</xdr:colOff>
      <xdr:row>8</xdr:row>
      <xdr:rowOff>288471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07893" y="1836964"/>
          <a:ext cx="4486275" cy="1390650"/>
        </a:xfrm>
        <a:prstGeom prst="rect">
          <a:avLst/>
        </a:prstGeom>
      </xdr:spPr>
    </xdr:pic>
    <xdr:clientData/>
  </xdr:twoCellAnchor>
  <xdr:oneCellAnchor>
    <xdr:from>
      <xdr:col>41</xdr:col>
      <xdr:colOff>0</xdr:colOff>
      <xdr:row>18</xdr:row>
      <xdr:rowOff>0</xdr:rowOff>
    </xdr:from>
    <xdr:ext cx="379359" cy="333375"/>
    <xdr:pic>
      <xdr:nvPicPr>
        <xdr:cNvPr id="106" name="Grafik 105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867650" y="5429250"/>
          <a:ext cx="379359" cy="333375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4</xdr:row>
      <xdr:rowOff>0</xdr:rowOff>
    </xdr:from>
    <xdr:ext cx="361905" cy="342857"/>
    <xdr:pic>
      <xdr:nvPicPr>
        <xdr:cNvPr id="107" name="Grafik 106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867650" y="361950"/>
          <a:ext cx="361905" cy="342857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5</xdr:row>
      <xdr:rowOff>0</xdr:rowOff>
    </xdr:from>
    <xdr:ext cx="371429" cy="371429"/>
    <xdr:pic>
      <xdr:nvPicPr>
        <xdr:cNvPr id="108" name="Grafik 107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867650" y="723900"/>
          <a:ext cx="371429" cy="371429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6</xdr:row>
      <xdr:rowOff>0</xdr:rowOff>
    </xdr:from>
    <xdr:ext cx="390476" cy="371429"/>
    <xdr:pic>
      <xdr:nvPicPr>
        <xdr:cNvPr id="109" name="Grafik 108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867650" y="1085850"/>
          <a:ext cx="390476" cy="371429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7</xdr:row>
      <xdr:rowOff>0</xdr:rowOff>
    </xdr:from>
    <xdr:ext cx="367393" cy="426970"/>
    <xdr:pic>
      <xdr:nvPicPr>
        <xdr:cNvPr id="110" name="Grafik 109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867650" y="1447800"/>
          <a:ext cx="367393" cy="426970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8</xdr:row>
      <xdr:rowOff>0</xdr:rowOff>
    </xdr:from>
    <xdr:ext cx="322645" cy="416165"/>
    <xdr:pic>
      <xdr:nvPicPr>
        <xdr:cNvPr id="111" name="Grafik 110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867650" y="1809750"/>
          <a:ext cx="322645" cy="416165"/>
        </a:xfrm>
        <a:prstGeom prst="rect">
          <a:avLst/>
        </a:prstGeom>
      </xdr:spPr>
    </xdr:pic>
    <xdr:clientData/>
  </xdr:oneCellAnchor>
  <xdr:oneCellAnchor>
    <xdr:from>
      <xdr:col>40</xdr:col>
      <xdr:colOff>285751</xdr:colOff>
      <xdr:row>9</xdr:row>
      <xdr:rowOff>81644</xdr:rowOff>
    </xdr:from>
    <xdr:ext cx="413657" cy="380999"/>
    <xdr:pic>
      <xdr:nvPicPr>
        <xdr:cNvPr id="112" name="Grafik 111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829551" y="2253344"/>
          <a:ext cx="413657" cy="380999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10</xdr:row>
      <xdr:rowOff>0</xdr:rowOff>
    </xdr:from>
    <xdr:ext cx="400000" cy="361905"/>
    <xdr:pic>
      <xdr:nvPicPr>
        <xdr:cNvPr id="113" name="Grafik 11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867650" y="2533650"/>
          <a:ext cx="400000" cy="361905"/>
        </a:xfrm>
        <a:prstGeom prst="rect">
          <a:avLst/>
        </a:prstGeom>
      </xdr:spPr>
    </xdr:pic>
    <xdr:clientData/>
  </xdr:oneCellAnchor>
  <xdr:oneCellAnchor>
    <xdr:from>
      <xdr:col>40</xdr:col>
      <xdr:colOff>312964</xdr:colOff>
      <xdr:row>11</xdr:row>
      <xdr:rowOff>27213</xdr:rowOff>
    </xdr:from>
    <xdr:ext cx="466354" cy="394607"/>
    <xdr:pic>
      <xdr:nvPicPr>
        <xdr:cNvPr id="117" name="Grafik 116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856764" y="2922813"/>
          <a:ext cx="466354" cy="394607"/>
        </a:xfrm>
        <a:prstGeom prst="rect">
          <a:avLst/>
        </a:prstGeom>
      </xdr:spPr>
    </xdr:pic>
    <xdr:clientData/>
  </xdr:oneCellAnchor>
  <xdr:oneCellAnchor>
    <xdr:from>
      <xdr:col>41</xdr:col>
      <xdr:colOff>84364</xdr:colOff>
      <xdr:row>12</xdr:row>
      <xdr:rowOff>57151</xdr:rowOff>
    </xdr:from>
    <xdr:ext cx="417780" cy="405492"/>
    <xdr:pic>
      <xdr:nvPicPr>
        <xdr:cNvPr id="118" name="Grafik 117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7952014" y="3314701"/>
          <a:ext cx="417780" cy="405492"/>
        </a:xfrm>
        <a:prstGeom prst="rect">
          <a:avLst/>
        </a:prstGeom>
      </xdr:spPr>
    </xdr:pic>
    <xdr:clientData/>
  </xdr:oneCellAnchor>
  <xdr:oneCellAnchor>
    <xdr:from>
      <xdr:col>41</xdr:col>
      <xdr:colOff>138793</xdr:colOff>
      <xdr:row>13</xdr:row>
      <xdr:rowOff>84364</xdr:rowOff>
    </xdr:from>
    <xdr:ext cx="269421" cy="347514"/>
    <xdr:pic>
      <xdr:nvPicPr>
        <xdr:cNvPr id="119" name="Grafik 118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006443" y="3703864"/>
          <a:ext cx="269421" cy="347514"/>
        </a:xfrm>
        <a:prstGeom prst="rect">
          <a:avLst/>
        </a:prstGeom>
      </xdr:spPr>
    </xdr:pic>
    <xdr:clientData/>
  </xdr:oneCellAnchor>
  <xdr:oneCellAnchor>
    <xdr:from>
      <xdr:col>41</xdr:col>
      <xdr:colOff>81643</xdr:colOff>
      <xdr:row>14</xdr:row>
      <xdr:rowOff>27215</xdr:rowOff>
    </xdr:from>
    <xdr:ext cx="342857" cy="333333"/>
    <xdr:pic>
      <xdr:nvPicPr>
        <xdr:cNvPr id="120" name="Grafik 119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7949293" y="4008665"/>
          <a:ext cx="342857" cy="333333"/>
        </a:xfrm>
        <a:prstGeom prst="rect">
          <a:avLst/>
        </a:prstGeom>
      </xdr:spPr>
    </xdr:pic>
    <xdr:clientData/>
  </xdr:oneCellAnchor>
  <xdr:oneCellAnchor>
    <xdr:from>
      <xdr:col>41</xdr:col>
      <xdr:colOff>97971</xdr:colOff>
      <xdr:row>14</xdr:row>
      <xdr:rowOff>359123</xdr:rowOff>
    </xdr:from>
    <xdr:ext cx="394607" cy="409784"/>
    <xdr:pic>
      <xdr:nvPicPr>
        <xdr:cNvPr id="121" name="Grafik 120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7965621" y="4340573"/>
          <a:ext cx="394607" cy="409784"/>
        </a:xfrm>
        <a:prstGeom prst="rect">
          <a:avLst/>
        </a:prstGeom>
      </xdr:spPr>
    </xdr:pic>
    <xdr:clientData/>
  </xdr:oneCellAnchor>
  <xdr:oneCellAnchor>
    <xdr:from>
      <xdr:col>41</xdr:col>
      <xdr:colOff>108857</xdr:colOff>
      <xdr:row>16</xdr:row>
      <xdr:rowOff>27214</xdr:rowOff>
    </xdr:from>
    <xdr:ext cx="333333" cy="352381"/>
    <xdr:pic>
      <xdr:nvPicPr>
        <xdr:cNvPr id="122" name="Grafik 121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7976507" y="4732564"/>
          <a:ext cx="333333" cy="352381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17</xdr:row>
      <xdr:rowOff>0</xdr:rowOff>
    </xdr:from>
    <xdr:ext cx="390476" cy="323810"/>
    <xdr:pic>
      <xdr:nvPicPr>
        <xdr:cNvPr id="123" name="Grafik 122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7867650" y="5067300"/>
          <a:ext cx="390476" cy="3238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1381125</xdr:colOff>
      <xdr:row>6</xdr:row>
      <xdr:rowOff>95250</xdr:rowOff>
    </xdr:from>
    <xdr:to>
      <xdr:col>3</xdr:col>
      <xdr:colOff>4095750</xdr:colOff>
      <xdr:row>10</xdr:row>
      <xdr:rowOff>28575</xdr:rowOff>
    </xdr:to>
    <xdr:pic>
      <xdr:nvPicPr>
        <xdr:cNvPr id="2050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619250"/>
          <a:ext cx="2714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3</xdr:row>
      <xdr:rowOff>161925</xdr:rowOff>
    </xdr:from>
    <xdr:to>
      <xdr:col>3</xdr:col>
      <xdr:colOff>4067175</xdr:colOff>
      <xdr:row>6</xdr:row>
      <xdr:rowOff>28575</xdr:rowOff>
    </xdr:to>
    <xdr:pic>
      <xdr:nvPicPr>
        <xdr:cNvPr id="2051" name="Grafik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14400"/>
          <a:ext cx="23717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6</xdr:row>
      <xdr:rowOff>142876</xdr:rowOff>
    </xdr:from>
    <xdr:to>
      <xdr:col>3</xdr:col>
      <xdr:colOff>1304926</xdr:colOff>
      <xdr:row>9</xdr:row>
      <xdr:rowOff>190500</xdr:rowOff>
    </xdr:to>
    <xdr:sp macro="" textlink="">
      <xdr:nvSpPr>
        <xdr:cNvPr id="4" name="Textfeld 3"/>
        <xdr:cNvSpPr txBox="1"/>
      </xdr:nvSpPr>
      <xdr:spPr>
        <a:xfrm>
          <a:off x="4838700" y="1666876"/>
          <a:ext cx="1247776" cy="81914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   ICON                </a:t>
          </a:r>
          <a:r>
            <a:rPr lang="de-DE" sz="1100" baseline="0"/>
            <a:t> </a:t>
          </a:r>
          <a:r>
            <a:rPr lang="de-DE" sz="1100">
              <a:solidFill>
                <a:srgbClr val="FF0000"/>
              </a:solidFill>
            </a:rPr>
            <a:t>"Neu berechnen "        </a:t>
          </a:r>
          <a:r>
            <a:rPr lang="de-DE" sz="1100"/>
            <a:t>ins</a:t>
          </a:r>
          <a:r>
            <a:rPr lang="de-DE" sz="1100" baseline="0"/>
            <a:t>  </a:t>
          </a:r>
          <a:r>
            <a:rPr lang="de-DE" sz="1100">
              <a:solidFill>
                <a:srgbClr val="FF0000"/>
              </a:solidFill>
            </a:rPr>
            <a:t>Meneuband </a:t>
          </a:r>
          <a:r>
            <a:rPr lang="de-DE" sz="1100"/>
            <a:t>     legen !</a:t>
          </a:r>
        </a:p>
      </xdr:txBody>
    </xdr:sp>
    <xdr:clientData/>
  </xdr:twoCellAnchor>
  <xdr:twoCellAnchor editAs="oneCell">
    <xdr:from>
      <xdr:col>2</xdr:col>
      <xdr:colOff>771525</xdr:colOff>
      <xdr:row>6</xdr:row>
      <xdr:rowOff>228600</xdr:rowOff>
    </xdr:from>
    <xdr:to>
      <xdr:col>2</xdr:col>
      <xdr:colOff>1276350</xdr:colOff>
      <xdr:row>8</xdr:row>
      <xdr:rowOff>85725</xdr:rowOff>
    </xdr:to>
    <xdr:pic>
      <xdr:nvPicPr>
        <xdr:cNvPr id="2054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1390650</xdr:colOff>
      <xdr:row>6</xdr:row>
      <xdr:rowOff>38100</xdr:rowOff>
    </xdr:from>
    <xdr:to>
      <xdr:col>2</xdr:col>
      <xdr:colOff>2705100</xdr:colOff>
      <xdr:row>7</xdr:row>
      <xdr:rowOff>171450</xdr:rowOff>
    </xdr:to>
    <xdr:sp macro="" textlink="">
      <xdr:nvSpPr>
        <xdr:cNvPr id="5" name="Textfeld 4"/>
        <xdr:cNvSpPr txBox="1"/>
      </xdr:nvSpPr>
      <xdr:spPr>
        <a:xfrm>
          <a:off x="3238500" y="1562100"/>
          <a:ext cx="1314450" cy="390525"/>
        </a:xfrm>
        <a:prstGeom prst="rect">
          <a:avLst/>
        </a:prstGeom>
        <a:solidFill>
          <a:srgbClr val="CCFF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bei Zeitspiel ist auch Unentschieden möglich !</a:t>
          </a:r>
        </a:p>
      </xdr:txBody>
    </xdr:sp>
    <xdr:clientData/>
  </xdr:twoCellAnchor>
  <xdr:twoCellAnchor editAs="oneCell">
    <xdr:from>
      <xdr:col>3</xdr:col>
      <xdr:colOff>1276351</xdr:colOff>
      <xdr:row>0</xdr:row>
      <xdr:rowOff>0</xdr:rowOff>
    </xdr:from>
    <xdr:to>
      <xdr:col>3</xdr:col>
      <xdr:colOff>4057651</xdr:colOff>
      <xdr:row>3</xdr:row>
      <xdr:rowOff>171450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7901" y="0"/>
          <a:ext cx="2781300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6</xdr:row>
      <xdr:rowOff>233384</xdr:rowOff>
    </xdr:from>
    <xdr:to>
      <xdr:col>2</xdr:col>
      <xdr:colOff>1314450</xdr:colOff>
      <xdr:row>8</xdr:row>
      <xdr:rowOff>66673</xdr:rowOff>
    </xdr:to>
    <xdr:pic>
      <xdr:nvPicPr>
        <xdr:cNvPr id="9" name="Grafik 8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1" y="1757384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3</xdr:col>
      <xdr:colOff>4095750</xdr:colOff>
      <xdr:row>24</xdr:row>
      <xdr:rowOff>228601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3076576"/>
          <a:ext cx="4095750" cy="3314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581025</xdr:colOff>
      <xdr:row>26</xdr:row>
      <xdr:rowOff>276225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10625" cy="6657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3238500</xdr:colOff>
      <xdr:row>2</xdr:row>
      <xdr:rowOff>133350</xdr:rowOff>
    </xdr:from>
    <xdr:to>
      <xdr:col>16</xdr:col>
      <xdr:colOff>3800475</xdr:colOff>
      <xdr:row>4</xdr:row>
      <xdr:rowOff>38100</xdr:rowOff>
    </xdr:to>
    <xdr:pic>
      <xdr:nvPicPr>
        <xdr:cNvPr id="3073" name="Grafik 2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6935450" y="600075"/>
          <a:ext cx="561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581025</xdr:colOff>
      <xdr:row>9</xdr:row>
      <xdr:rowOff>247650</xdr:rowOff>
    </xdr:from>
    <xdr:to>
      <xdr:col>12</xdr:col>
      <xdr:colOff>600075</xdr:colOff>
      <xdr:row>18</xdr:row>
      <xdr:rowOff>171450</xdr:rowOff>
    </xdr:to>
    <xdr:cxnSp macro="">
      <xdr:nvCxnSpPr>
        <xdr:cNvPr id="6" name="Gerade Verbindung 5"/>
        <xdr:cNvCxnSpPr/>
      </xdr:nvCxnSpPr>
      <xdr:spPr bwMode="auto">
        <a:xfrm>
          <a:off x="8810625" y="2457450"/>
          <a:ext cx="19050" cy="2162175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15</xdr:col>
      <xdr:colOff>771525</xdr:colOff>
      <xdr:row>5</xdr:row>
      <xdr:rowOff>228600</xdr:rowOff>
    </xdr:from>
    <xdr:to>
      <xdr:col>15</xdr:col>
      <xdr:colOff>771525</xdr:colOff>
      <xdr:row>7</xdr:row>
      <xdr:rowOff>114300</xdr:rowOff>
    </xdr:to>
    <xdr:pic>
      <xdr:nvPicPr>
        <xdr:cNvPr id="9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447676</xdr:colOff>
      <xdr:row>5</xdr:row>
      <xdr:rowOff>180975</xdr:rowOff>
    </xdr:from>
    <xdr:to>
      <xdr:col>15</xdr:col>
      <xdr:colOff>952501</xdr:colOff>
      <xdr:row>7</xdr:row>
      <xdr:rowOff>95250</xdr:rowOff>
    </xdr:to>
    <xdr:pic>
      <xdr:nvPicPr>
        <xdr:cNvPr id="12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1210926" y="1419225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914400</xdr:colOff>
      <xdr:row>5</xdr:row>
      <xdr:rowOff>180975</xdr:rowOff>
    </xdr:from>
    <xdr:to>
      <xdr:col>15</xdr:col>
      <xdr:colOff>1123949</xdr:colOff>
      <xdr:row>7</xdr:row>
      <xdr:rowOff>71414</xdr:rowOff>
    </xdr:to>
    <xdr:pic>
      <xdr:nvPicPr>
        <xdr:cNvPr id="10" name="Grafik 9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419225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3523810</xdr:colOff>
      <xdr:row>21</xdr:row>
      <xdr:rowOff>113759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6950" y="981075"/>
          <a:ext cx="3523810" cy="4333334"/>
        </a:xfrm>
        <a:prstGeom prst="rect">
          <a:avLst/>
        </a:prstGeom>
      </xdr:spPr>
    </xdr:pic>
    <xdr:clientData/>
  </xdr:twoCellAnchor>
  <xdr:twoCellAnchor>
    <xdr:from>
      <xdr:col>2</xdr:col>
      <xdr:colOff>476250</xdr:colOff>
      <xdr:row>0</xdr:row>
      <xdr:rowOff>9525</xdr:rowOff>
    </xdr:from>
    <xdr:to>
      <xdr:col>4</xdr:col>
      <xdr:colOff>142875</xdr:colOff>
      <xdr:row>0</xdr:row>
      <xdr:rowOff>263525</xdr:rowOff>
    </xdr:to>
    <xdr:sp macro="" textlink="">
      <xdr:nvSpPr>
        <xdr:cNvPr id="13" name="Textfeld 12"/>
        <xdr:cNvSpPr txBox="1"/>
      </xdr:nvSpPr>
      <xdr:spPr>
        <a:xfrm>
          <a:off x="1847850" y="9525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8</xdr:col>
      <xdr:colOff>485775</xdr:colOff>
      <xdr:row>0</xdr:row>
      <xdr:rowOff>0</xdr:rowOff>
    </xdr:from>
    <xdr:to>
      <xdr:col>10</xdr:col>
      <xdr:colOff>19050</xdr:colOff>
      <xdr:row>1</xdr:row>
      <xdr:rowOff>28575</xdr:rowOff>
    </xdr:to>
    <xdr:sp macro="" textlink="">
      <xdr:nvSpPr>
        <xdr:cNvPr id="15" name="Textfeld 14"/>
        <xdr:cNvSpPr txBox="1"/>
      </xdr:nvSpPr>
      <xdr:spPr>
        <a:xfrm>
          <a:off x="5972175" y="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622300</xdr:colOff>
      <xdr:row>0</xdr:row>
      <xdr:rowOff>76200</xdr:rowOff>
    </xdr:from>
    <xdr:to>
      <xdr:col>5</xdr:col>
      <xdr:colOff>288925</xdr:colOff>
      <xdr:row>2</xdr:row>
      <xdr:rowOff>0</xdr:rowOff>
    </xdr:to>
    <xdr:sp macro="" textlink="">
      <xdr:nvSpPr>
        <xdr:cNvPr id="4" name="Textfeld 3"/>
        <xdr:cNvSpPr txBox="1"/>
      </xdr:nvSpPr>
      <xdr:spPr>
        <a:xfrm>
          <a:off x="26797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469900</xdr:colOff>
      <xdr:row>0</xdr:row>
      <xdr:rowOff>50800</xdr:rowOff>
    </xdr:from>
    <xdr:to>
      <xdr:col>12</xdr:col>
      <xdr:colOff>3175</xdr:colOff>
      <xdr:row>2</xdr:row>
      <xdr:rowOff>15875</xdr:rowOff>
    </xdr:to>
    <xdr:sp macro="" textlink="">
      <xdr:nvSpPr>
        <xdr:cNvPr id="6" name="Textfeld 5"/>
        <xdr:cNvSpPr txBox="1"/>
      </xdr:nvSpPr>
      <xdr:spPr>
        <a:xfrm>
          <a:off x="7518400" y="5080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15</xdr:col>
      <xdr:colOff>1016000</xdr:colOff>
      <xdr:row>60</xdr:row>
      <xdr:rowOff>127000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07800" cy="10033000"/>
        </a:xfrm>
        <a:prstGeom prst="rect">
          <a:avLst/>
        </a:prstGeom>
      </xdr:spPr>
    </xdr:pic>
    <xdr:clientData/>
  </xdr:twoCellAnchor>
  <xdr:twoCellAnchor>
    <xdr:from>
      <xdr:col>3</xdr:col>
      <xdr:colOff>558800</xdr:colOff>
      <xdr:row>0</xdr:row>
      <xdr:rowOff>63500</xdr:rowOff>
    </xdr:from>
    <xdr:to>
      <xdr:col>5</xdr:col>
      <xdr:colOff>225425</xdr:colOff>
      <xdr:row>1</xdr:row>
      <xdr:rowOff>152400</xdr:rowOff>
    </xdr:to>
    <xdr:sp macro="" textlink="">
      <xdr:nvSpPr>
        <xdr:cNvPr id="8" name="Textfeld 7"/>
        <xdr:cNvSpPr txBox="1"/>
      </xdr:nvSpPr>
      <xdr:spPr>
        <a:xfrm>
          <a:off x="2616200" y="635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431800</xdr:colOff>
      <xdr:row>0</xdr:row>
      <xdr:rowOff>76200</xdr:rowOff>
    </xdr:from>
    <xdr:to>
      <xdr:col>12</xdr:col>
      <xdr:colOff>98425</xdr:colOff>
      <xdr:row>2</xdr:row>
      <xdr:rowOff>0</xdr:rowOff>
    </xdr:to>
    <xdr:sp macro="" textlink="">
      <xdr:nvSpPr>
        <xdr:cNvPr id="10" name="Textfeld 9"/>
        <xdr:cNvSpPr txBox="1"/>
      </xdr:nvSpPr>
      <xdr:spPr>
        <a:xfrm>
          <a:off x="75946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28575</xdr:colOff>
      <xdr:row>9</xdr:row>
      <xdr:rowOff>47625</xdr:rowOff>
    </xdr:from>
    <xdr:ext cx="552662" cy="400050"/>
    <xdr:pic>
      <xdr:nvPicPr>
        <xdr:cNvPr id="2" name="Grafik 2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75" y="6419850"/>
          <a:ext cx="552662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323850</xdr:colOff>
      <xdr:row>8</xdr:row>
      <xdr:rowOff>0</xdr:rowOff>
    </xdr:from>
    <xdr:to>
      <xdr:col>4</xdr:col>
      <xdr:colOff>9525</xdr:colOff>
      <xdr:row>8</xdr:row>
      <xdr:rowOff>438150</xdr:rowOff>
    </xdr:to>
    <xdr:pic>
      <xdr:nvPicPr>
        <xdr:cNvPr id="3" name="Grafik 9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5610225"/>
          <a:ext cx="4953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323850</xdr:colOff>
      <xdr:row>2</xdr:row>
      <xdr:rowOff>0</xdr:rowOff>
    </xdr:from>
    <xdr:to>
      <xdr:col>4</xdr:col>
      <xdr:colOff>85725</xdr:colOff>
      <xdr:row>2</xdr:row>
      <xdr:rowOff>447675</xdr:rowOff>
    </xdr:to>
    <xdr:pic>
      <xdr:nvPicPr>
        <xdr:cNvPr id="4" name="Grafik 8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038225"/>
          <a:ext cx="57150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0</xdr:row>
      <xdr:rowOff>276225</xdr:rowOff>
    </xdr:from>
    <xdr:to>
      <xdr:col>1</xdr:col>
      <xdr:colOff>123825</xdr:colOff>
      <xdr:row>1</xdr:row>
      <xdr:rowOff>504825</xdr:rowOff>
    </xdr:to>
    <xdr:pic>
      <xdr:nvPicPr>
        <xdr:cNvPr id="5" name="Grafik 4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76225"/>
          <a:ext cx="5905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8</xdr:row>
      <xdr:rowOff>19050</xdr:rowOff>
    </xdr:from>
    <xdr:to>
      <xdr:col>1</xdr:col>
      <xdr:colOff>66675</xdr:colOff>
      <xdr:row>8</xdr:row>
      <xdr:rowOff>447675</xdr:rowOff>
    </xdr:to>
    <xdr:pic>
      <xdr:nvPicPr>
        <xdr:cNvPr id="6" name="Grafik 5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629275"/>
          <a:ext cx="5048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466725</xdr:colOff>
      <xdr:row>7</xdr:row>
      <xdr:rowOff>485775</xdr:rowOff>
    </xdr:to>
    <xdr:pic>
      <xdr:nvPicPr>
        <xdr:cNvPr id="7" name="Grafik 54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48225"/>
          <a:ext cx="4667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1</xdr:col>
      <xdr:colOff>28575</xdr:colOff>
      <xdr:row>6</xdr:row>
      <xdr:rowOff>523875</xdr:rowOff>
    </xdr:to>
    <xdr:pic>
      <xdr:nvPicPr>
        <xdr:cNvPr id="8" name="Grafik 5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6225"/>
          <a:ext cx="5143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1</xdr:col>
      <xdr:colOff>114300</xdr:colOff>
      <xdr:row>5</xdr:row>
      <xdr:rowOff>466725</xdr:rowOff>
    </xdr:to>
    <xdr:pic>
      <xdr:nvPicPr>
        <xdr:cNvPr id="9" name="Grafik 5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4225"/>
          <a:ext cx="60007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1</xdr:col>
      <xdr:colOff>76200</xdr:colOff>
      <xdr:row>4</xdr:row>
      <xdr:rowOff>523875</xdr:rowOff>
    </xdr:to>
    <xdr:pic>
      <xdr:nvPicPr>
        <xdr:cNvPr id="10" name="Grafik 62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2225"/>
          <a:ext cx="5619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114300</xdr:colOff>
      <xdr:row>3</xdr:row>
      <xdr:rowOff>552450</xdr:rowOff>
    </xdr:to>
    <xdr:pic>
      <xdr:nvPicPr>
        <xdr:cNvPr id="11" name="Grafik 64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0225"/>
          <a:ext cx="6000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1</xdr:col>
      <xdr:colOff>85725</xdr:colOff>
      <xdr:row>2</xdr:row>
      <xdr:rowOff>581025</xdr:rowOff>
    </xdr:to>
    <xdr:pic>
      <xdr:nvPicPr>
        <xdr:cNvPr id="12" name="Grafik 66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8225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323850</xdr:colOff>
      <xdr:row>1</xdr:row>
      <xdr:rowOff>0</xdr:rowOff>
    </xdr:from>
    <xdr:to>
      <xdr:col>4</xdr:col>
      <xdr:colOff>152400</xdr:colOff>
      <xdr:row>1</xdr:row>
      <xdr:rowOff>514350</xdr:rowOff>
    </xdr:to>
    <xdr:pic>
      <xdr:nvPicPr>
        <xdr:cNvPr id="13" name="Grafik 84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276225"/>
          <a:ext cx="6381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4</xdr:col>
      <xdr:colOff>123825</xdr:colOff>
      <xdr:row>3</xdr:row>
      <xdr:rowOff>571500</xdr:rowOff>
    </xdr:to>
    <xdr:pic>
      <xdr:nvPicPr>
        <xdr:cNvPr id="14" name="Grafik 88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800225"/>
          <a:ext cx="6096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4</xdr:col>
      <xdr:colOff>209550</xdr:colOff>
      <xdr:row>4</xdr:row>
      <xdr:rowOff>571500</xdr:rowOff>
    </xdr:to>
    <xdr:pic>
      <xdr:nvPicPr>
        <xdr:cNvPr id="15" name="Grafik 90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2562225"/>
          <a:ext cx="695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4</xdr:col>
      <xdr:colOff>161925</xdr:colOff>
      <xdr:row>5</xdr:row>
      <xdr:rowOff>609600</xdr:rowOff>
    </xdr:to>
    <xdr:pic>
      <xdr:nvPicPr>
        <xdr:cNvPr id="16" name="Grafik 91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3324225"/>
          <a:ext cx="6477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95250</xdr:colOff>
      <xdr:row>6</xdr:row>
      <xdr:rowOff>533400</xdr:rowOff>
    </xdr:to>
    <xdr:pic>
      <xdr:nvPicPr>
        <xdr:cNvPr id="17" name="Grafik 9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4086225"/>
          <a:ext cx="5810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114300</xdr:colOff>
      <xdr:row>7</xdr:row>
      <xdr:rowOff>533400</xdr:rowOff>
    </xdr:to>
    <xdr:pic>
      <xdr:nvPicPr>
        <xdr:cNvPr id="18" name="Grafik 95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4848225"/>
          <a:ext cx="6000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291635</xdr:colOff>
      <xdr:row>10</xdr:row>
      <xdr:rowOff>733792</xdr:rowOff>
    </xdr:from>
    <xdr:to>
      <xdr:col>4</xdr:col>
      <xdr:colOff>151865</xdr:colOff>
      <xdr:row>11</xdr:row>
      <xdr:rowOff>561976</xdr:rowOff>
    </xdr:to>
    <xdr:pic>
      <xdr:nvPicPr>
        <xdr:cNvPr id="19" name="Grafik 18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672885" y="7868017"/>
          <a:ext cx="669855" cy="59018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9</xdr:row>
      <xdr:rowOff>685800</xdr:rowOff>
    </xdr:from>
    <xdr:to>
      <xdr:col>1</xdr:col>
      <xdr:colOff>28576</xdr:colOff>
      <xdr:row>10</xdr:row>
      <xdr:rowOff>464332</xdr:rowOff>
    </xdr:to>
    <xdr:pic>
      <xdr:nvPicPr>
        <xdr:cNvPr id="20" name="Grafik 1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" y="7058025"/>
          <a:ext cx="514350" cy="540532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8</xdr:row>
      <xdr:rowOff>742950</xdr:rowOff>
    </xdr:from>
    <xdr:ext cx="679096" cy="523875"/>
    <xdr:pic>
      <xdr:nvPicPr>
        <xdr:cNvPr id="21" name="Grafik 19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53175"/>
          <a:ext cx="679096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266700</xdr:colOff>
      <xdr:row>9</xdr:row>
      <xdr:rowOff>714374</xdr:rowOff>
    </xdr:from>
    <xdr:to>
      <xdr:col>3</xdr:col>
      <xdr:colOff>428625</xdr:colOff>
      <xdr:row>10</xdr:row>
      <xdr:rowOff>410019</xdr:rowOff>
    </xdr:to>
    <xdr:pic>
      <xdr:nvPicPr>
        <xdr:cNvPr id="22" name="Grafik 2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647950" y="7086599"/>
          <a:ext cx="485775" cy="45764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752476</xdr:rowOff>
    </xdr:from>
    <xdr:to>
      <xdr:col>0</xdr:col>
      <xdr:colOff>402965</xdr:colOff>
      <xdr:row>14</xdr:row>
      <xdr:rowOff>438150</xdr:rowOff>
    </xdr:to>
    <xdr:pic>
      <xdr:nvPicPr>
        <xdr:cNvPr id="23" name="Grafik 22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172701"/>
          <a:ext cx="402965" cy="447674"/>
        </a:xfrm>
        <a:prstGeom prst="rect">
          <a:avLst/>
        </a:prstGeom>
      </xdr:spPr>
    </xdr:pic>
    <xdr:clientData/>
  </xdr:twoCellAnchor>
  <xdr:oneCellAnchor>
    <xdr:from>
      <xdr:col>3</xdr:col>
      <xdr:colOff>9525</xdr:colOff>
      <xdr:row>12</xdr:row>
      <xdr:rowOff>742950</xdr:rowOff>
    </xdr:from>
    <xdr:ext cx="425508" cy="495300"/>
    <xdr:pic>
      <xdr:nvPicPr>
        <xdr:cNvPr id="24" name="Grafik 2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714625" y="9401175"/>
          <a:ext cx="425508" cy="4953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</xdr:row>
      <xdr:rowOff>723900</xdr:rowOff>
    </xdr:from>
    <xdr:ext cx="400986" cy="533400"/>
    <xdr:pic>
      <xdr:nvPicPr>
        <xdr:cNvPr id="25" name="Grafik 2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8620125"/>
          <a:ext cx="400986" cy="5334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</xdr:row>
      <xdr:rowOff>28575</xdr:rowOff>
    </xdr:from>
    <xdr:ext cx="522817" cy="495300"/>
    <xdr:pic>
      <xdr:nvPicPr>
        <xdr:cNvPr id="26" name="Grafik 25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9448800"/>
          <a:ext cx="522817" cy="4953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</xdr:row>
      <xdr:rowOff>0</xdr:rowOff>
    </xdr:from>
    <xdr:ext cx="673970" cy="533400"/>
    <xdr:pic>
      <xdr:nvPicPr>
        <xdr:cNvPr id="27" name="Grafik 26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7896225"/>
          <a:ext cx="673970" cy="5334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12</xdr:row>
      <xdr:rowOff>0</xdr:rowOff>
    </xdr:from>
    <xdr:ext cx="578979" cy="419100"/>
    <xdr:pic>
      <xdr:nvPicPr>
        <xdr:cNvPr id="28" name="Grafik 2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8658225"/>
          <a:ext cx="578979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9525</xdr:colOff>
      <xdr:row>15</xdr:row>
      <xdr:rowOff>28575</xdr:rowOff>
    </xdr:from>
    <xdr:ext cx="507588" cy="552450"/>
    <xdr:pic>
      <xdr:nvPicPr>
        <xdr:cNvPr id="29" name="Grafik 28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714625" y="10972800"/>
          <a:ext cx="507588" cy="552450"/>
        </a:xfrm>
        <a:prstGeom prst="rect">
          <a:avLst/>
        </a:prstGeom>
      </xdr:spPr>
    </xdr:pic>
    <xdr:clientData/>
  </xdr:oneCellAnchor>
  <xdr:oneCellAnchor>
    <xdr:from>
      <xdr:col>3</xdr:col>
      <xdr:colOff>31295</xdr:colOff>
      <xdr:row>13</xdr:row>
      <xdr:rowOff>749753</xdr:rowOff>
    </xdr:from>
    <xdr:ext cx="363317" cy="450397"/>
    <xdr:pic>
      <xdr:nvPicPr>
        <xdr:cNvPr id="30" name="Grafik 29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736395" y="10169978"/>
          <a:ext cx="363317" cy="45039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714376</xdr:rowOff>
    </xdr:from>
    <xdr:ext cx="375586" cy="476249"/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10896601"/>
          <a:ext cx="375586" cy="47624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730704</xdr:rowOff>
    </xdr:from>
    <xdr:ext cx="425268" cy="507546"/>
    <xdr:pic>
      <xdr:nvPicPr>
        <xdr:cNvPr id="32" name="Grafik 31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12436929"/>
          <a:ext cx="425268" cy="507546"/>
        </a:xfrm>
        <a:prstGeom prst="rect">
          <a:avLst/>
        </a:prstGeom>
      </xdr:spPr>
    </xdr:pic>
    <xdr:clientData/>
  </xdr:oneCellAnchor>
  <xdr:oneCellAnchor>
    <xdr:from>
      <xdr:col>3</xdr:col>
      <xdr:colOff>19050</xdr:colOff>
      <xdr:row>18</xdr:row>
      <xdr:rowOff>742950</xdr:rowOff>
    </xdr:from>
    <xdr:ext cx="478860" cy="571500"/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724150" y="13973175"/>
          <a:ext cx="478860" cy="571500"/>
        </a:xfrm>
        <a:prstGeom prst="rect">
          <a:avLst/>
        </a:prstGeom>
      </xdr:spPr>
    </xdr:pic>
    <xdr:clientData/>
  </xdr:oneCellAnchor>
  <xdr:oneCellAnchor>
    <xdr:from>
      <xdr:col>0</xdr:col>
      <xdr:colOff>9525</xdr:colOff>
      <xdr:row>18</xdr:row>
      <xdr:rowOff>752474</xdr:rowOff>
    </xdr:from>
    <xdr:ext cx="391072" cy="466725"/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525" y="13982699"/>
          <a:ext cx="391072" cy="4667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</xdr:row>
      <xdr:rowOff>13608</xdr:rowOff>
    </xdr:from>
    <xdr:ext cx="457454" cy="443592"/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13243833"/>
          <a:ext cx="457454" cy="443592"/>
        </a:xfrm>
        <a:prstGeom prst="rect">
          <a:avLst/>
        </a:prstGeom>
      </xdr:spPr>
    </xdr:pic>
    <xdr:clientData/>
  </xdr:oneCellAnchor>
  <xdr:oneCellAnchor>
    <xdr:from>
      <xdr:col>3</xdr:col>
      <xdr:colOff>28575</xdr:colOff>
      <xdr:row>17</xdr:row>
      <xdr:rowOff>733425</xdr:rowOff>
    </xdr:from>
    <xdr:ext cx="430986" cy="514350"/>
    <xdr:pic>
      <xdr:nvPicPr>
        <xdr:cNvPr id="36" name="Grafik 35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733675" y="13201650"/>
          <a:ext cx="430986" cy="51435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19091</xdr:rowOff>
    </xdr:from>
    <xdr:ext cx="546453" cy="514309"/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11725316"/>
          <a:ext cx="546453" cy="514309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15</xdr:row>
      <xdr:rowOff>761999</xdr:rowOff>
    </xdr:from>
    <xdr:ext cx="411385" cy="485775"/>
    <xdr:pic>
      <xdr:nvPicPr>
        <xdr:cNvPr id="38" name="Grafik 37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714625" y="11706224"/>
          <a:ext cx="411385" cy="485775"/>
        </a:xfrm>
        <a:prstGeom prst="rect">
          <a:avLst/>
        </a:prstGeom>
      </xdr:spPr>
    </xdr:pic>
    <xdr:clientData/>
  </xdr:oneCellAnchor>
  <xdr:oneCellAnchor>
    <xdr:from>
      <xdr:col>3</xdr:col>
      <xdr:colOff>9524</xdr:colOff>
      <xdr:row>17</xdr:row>
      <xdr:rowOff>19050</xdr:rowOff>
    </xdr:from>
    <xdr:ext cx="419451" cy="495300"/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714624" y="12487275"/>
          <a:ext cx="419451" cy="4953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</xdr:row>
      <xdr:rowOff>723900</xdr:rowOff>
    </xdr:from>
    <xdr:ext cx="606974" cy="533400"/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20050125"/>
          <a:ext cx="606974" cy="5334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20</xdr:row>
      <xdr:rowOff>9525</xdr:rowOff>
    </xdr:from>
    <xdr:ext cx="432330" cy="409575"/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8100" y="14763750"/>
          <a:ext cx="432330" cy="409575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20</xdr:row>
      <xdr:rowOff>9525</xdr:rowOff>
    </xdr:from>
    <xdr:ext cx="457200" cy="457200"/>
    <xdr:pic>
      <xdr:nvPicPr>
        <xdr:cNvPr id="42" name="Grafik 41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714625" y="14763750"/>
          <a:ext cx="457200" cy="4572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</xdr:row>
      <xdr:rowOff>19050</xdr:rowOff>
    </xdr:from>
    <xdr:ext cx="520698" cy="495300"/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15535275"/>
          <a:ext cx="520698" cy="495300"/>
        </a:xfrm>
        <a:prstGeom prst="rect">
          <a:avLst/>
        </a:prstGeom>
      </xdr:spPr>
    </xdr:pic>
    <xdr:clientData/>
  </xdr:oneCellAnchor>
  <xdr:oneCellAnchor>
    <xdr:from>
      <xdr:col>3</xdr:col>
      <xdr:colOff>28575</xdr:colOff>
      <xdr:row>21</xdr:row>
      <xdr:rowOff>19050</xdr:rowOff>
    </xdr:from>
    <xdr:ext cx="367393" cy="426970"/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733675" y="15535275"/>
          <a:ext cx="367393" cy="42697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19050</xdr:rowOff>
    </xdr:from>
    <xdr:ext cx="390525" cy="503720"/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16297275"/>
          <a:ext cx="390525" cy="503720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21</xdr:row>
      <xdr:rowOff>748394</xdr:rowOff>
    </xdr:from>
    <xdr:ext cx="531845" cy="489856"/>
    <xdr:pic>
      <xdr:nvPicPr>
        <xdr:cNvPr id="46" name="Grafik 45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667001" y="16264619"/>
          <a:ext cx="531845" cy="489856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733425</xdr:rowOff>
    </xdr:from>
    <xdr:ext cx="547436" cy="495300"/>
    <xdr:pic>
      <xdr:nvPicPr>
        <xdr:cNvPr id="47" name="Grafik 46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17011650"/>
          <a:ext cx="547436" cy="495300"/>
        </a:xfrm>
        <a:prstGeom prst="rect">
          <a:avLst/>
        </a:prstGeom>
      </xdr:spPr>
    </xdr:pic>
    <xdr:clientData/>
  </xdr:oneCellAnchor>
  <xdr:oneCellAnchor>
    <xdr:from>
      <xdr:col>2</xdr:col>
      <xdr:colOff>284388</xdr:colOff>
      <xdr:row>22</xdr:row>
      <xdr:rowOff>760638</xdr:rowOff>
    </xdr:from>
    <xdr:ext cx="564451" cy="477612"/>
    <xdr:pic>
      <xdr:nvPicPr>
        <xdr:cNvPr id="48" name="Grafik 47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665638" y="17038863"/>
          <a:ext cx="564451" cy="47761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</xdr:row>
      <xdr:rowOff>742951</xdr:rowOff>
    </xdr:from>
    <xdr:ext cx="618258" cy="600074"/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17783176"/>
          <a:ext cx="618258" cy="600074"/>
        </a:xfrm>
        <a:prstGeom prst="rect">
          <a:avLst/>
        </a:prstGeom>
      </xdr:spPr>
    </xdr:pic>
    <xdr:clientData/>
  </xdr:oneCellAnchor>
  <xdr:oneCellAnchor>
    <xdr:from>
      <xdr:col>3</xdr:col>
      <xdr:colOff>34018</xdr:colOff>
      <xdr:row>24</xdr:row>
      <xdr:rowOff>36738</xdr:rowOff>
    </xdr:from>
    <xdr:ext cx="340745" cy="439511"/>
    <xdr:pic>
      <xdr:nvPicPr>
        <xdr:cNvPr id="50" name="Grafik 49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739118" y="17838963"/>
          <a:ext cx="340745" cy="43951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</xdr:row>
      <xdr:rowOff>760640</xdr:rowOff>
    </xdr:from>
    <xdr:ext cx="481459" cy="468085"/>
    <xdr:pic>
      <xdr:nvPicPr>
        <xdr:cNvPr id="51" name="Grafik 50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18562865"/>
          <a:ext cx="481459" cy="468085"/>
        </a:xfrm>
        <a:prstGeom prst="rect">
          <a:avLst/>
        </a:prstGeom>
      </xdr:spPr>
    </xdr:pic>
    <xdr:clientData/>
  </xdr:oneCellAnchor>
  <xdr:oneCellAnchor>
    <xdr:from>
      <xdr:col>3</xdr:col>
      <xdr:colOff>31296</xdr:colOff>
      <xdr:row>25</xdr:row>
      <xdr:rowOff>12664</xdr:rowOff>
    </xdr:from>
    <xdr:ext cx="416379" cy="432393"/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736396" y="18576889"/>
          <a:ext cx="416379" cy="432393"/>
        </a:xfrm>
        <a:prstGeom prst="rect">
          <a:avLst/>
        </a:prstGeom>
      </xdr:spPr>
    </xdr:pic>
    <xdr:clientData/>
  </xdr:oneCellAnchor>
  <xdr:oneCellAnchor>
    <xdr:from>
      <xdr:col>0</xdr:col>
      <xdr:colOff>23132</xdr:colOff>
      <xdr:row>25</xdr:row>
      <xdr:rowOff>760639</xdr:rowOff>
    </xdr:from>
    <xdr:ext cx="442784" cy="468086"/>
    <xdr:pic>
      <xdr:nvPicPr>
        <xdr:cNvPr id="53" name="Grafik 5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132" y="19324864"/>
          <a:ext cx="442784" cy="468086"/>
        </a:xfrm>
        <a:prstGeom prst="rect">
          <a:avLst/>
        </a:prstGeom>
      </xdr:spPr>
    </xdr:pic>
    <xdr:clientData/>
  </xdr:oneCellAnchor>
  <xdr:oneCellAnchor>
    <xdr:from>
      <xdr:col>2</xdr:col>
      <xdr:colOff>314325</xdr:colOff>
      <xdr:row>26</xdr:row>
      <xdr:rowOff>19050</xdr:rowOff>
    </xdr:from>
    <xdr:ext cx="505384" cy="419100"/>
    <xdr:pic>
      <xdr:nvPicPr>
        <xdr:cNvPr id="54" name="Grafik 53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695575" y="19345275"/>
          <a:ext cx="505384" cy="419100"/>
        </a:xfrm>
        <a:prstGeom prst="rect">
          <a:avLst/>
        </a:prstGeom>
      </xdr:spPr>
    </xdr:pic>
    <xdr:clientData/>
  </xdr:oneCellAnchor>
  <xdr:twoCellAnchor editAs="oneCell">
    <xdr:from>
      <xdr:col>2</xdr:col>
      <xdr:colOff>276225</xdr:colOff>
      <xdr:row>26</xdr:row>
      <xdr:rowOff>742950</xdr:rowOff>
    </xdr:from>
    <xdr:to>
      <xdr:col>4</xdr:col>
      <xdr:colOff>57150</xdr:colOff>
      <xdr:row>27</xdr:row>
      <xdr:rowOff>485775</xdr:rowOff>
    </xdr:to>
    <xdr:pic>
      <xdr:nvPicPr>
        <xdr:cNvPr id="58" name="Grafik 4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7475" y="20069175"/>
          <a:ext cx="5905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16</xdr:row>
      <xdr:rowOff>0</xdr:rowOff>
    </xdr:from>
    <xdr:to>
      <xdr:col>1</xdr:col>
      <xdr:colOff>66675</xdr:colOff>
      <xdr:row>16</xdr:row>
      <xdr:rowOff>0</xdr:rowOff>
    </xdr:to>
    <xdr:cxnSp macro="">
      <xdr:nvCxnSpPr>
        <xdr:cNvPr id="2" name="Gerade Verbindung 14"/>
        <xdr:cNvCxnSpPr>
          <a:cxnSpLocks noChangeShapeType="1"/>
        </xdr:cNvCxnSpPr>
      </xdr:nvCxnSpPr>
      <xdr:spPr bwMode="auto">
        <a:xfrm flipH="1" flipV="1">
          <a:off x="67627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16</xdr:row>
      <xdr:rowOff>0</xdr:rowOff>
    </xdr:from>
    <xdr:to>
      <xdr:col>1</xdr:col>
      <xdr:colOff>28575</xdr:colOff>
      <xdr:row>16</xdr:row>
      <xdr:rowOff>0</xdr:rowOff>
    </xdr:to>
    <xdr:cxnSp macro="">
      <xdr:nvCxnSpPr>
        <xdr:cNvPr id="3" name="Gerade Verbindung 32"/>
        <xdr:cNvCxnSpPr>
          <a:cxnSpLocks noChangeShapeType="1"/>
        </xdr:cNvCxnSpPr>
      </xdr:nvCxnSpPr>
      <xdr:spPr bwMode="auto">
        <a:xfrm flipH="1" flipV="1">
          <a:off x="63817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32</xdr:col>
      <xdr:colOff>1638300</xdr:colOff>
      <xdr:row>22</xdr:row>
      <xdr:rowOff>0</xdr:rowOff>
    </xdr:from>
    <xdr:to>
      <xdr:col>32</xdr:col>
      <xdr:colOff>1638300</xdr:colOff>
      <xdr:row>23</xdr:row>
      <xdr:rowOff>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46050" y="0"/>
          <a:ext cx="0" cy="361950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16</xdr:row>
      <xdr:rowOff>0</xdr:rowOff>
    </xdr:from>
    <xdr:ext cx="371429" cy="371429"/>
    <xdr:pic>
      <xdr:nvPicPr>
        <xdr:cNvPr id="56" name="Grafik 5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836964"/>
          <a:ext cx="371429" cy="37142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</xdr:row>
      <xdr:rowOff>1</xdr:rowOff>
    </xdr:from>
    <xdr:ext cx="342857" cy="333333"/>
    <xdr:pic>
      <xdr:nvPicPr>
        <xdr:cNvPr id="59" name="Grafik 5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469572"/>
          <a:ext cx="342857" cy="33333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</xdr:row>
      <xdr:rowOff>1</xdr:rowOff>
    </xdr:from>
    <xdr:ext cx="323810" cy="314286"/>
    <xdr:pic>
      <xdr:nvPicPr>
        <xdr:cNvPr id="60" name="Grafik 5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836965"/>
          <a:ext cx="323810" cy="314286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1</xdr:rowOff>
    </xdr:from>
    <xdr:ext cx="361905" cy="342857"/>
    <xdr:pic>
      <xdr:nvPicPr>
        <xdr:cNvPr id="61" name="Grafik 6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2204358"/>
          <a:ext cx="361905" cy="34285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390476" cy="323810"/>
    <xdr:pic>
      <xdr:nvPicPr>
        <xdr:cNvPr id="62" name="Grafik 6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2571750"/>
          <a:ext cx="390476" cy="32381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1</xdr:rowOff>
    </xdr:from>
    <xdr:ext cx="361905" cy="352381"/>
    <xdr:pic>
      <xdr:nvPicPr>
        <xdr:cNvPr id="63" name="Grafik 62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4041322"/>
          <a:ext cx="361905" cy="35238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</xdr:row>
      <xdr:rowOff>1</xdr:rowOff>
    </xdr:from>
    <xdr:ext cx="361905" cy="380952"/>
    <xdr:pic>
      <xdr:nvPicPr>
        <xdr:cNvPr id="64" name="Grafik 6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4408715"/>
          <a:ext cx="361905" cy="38095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</xdr:row>
      <xdr:rowOff>1</xdr:rowOff>
    </xdr:from>
    <xdr:ext cx="390476" cy="371429"/>
    <xdr:pic>
      <xdr:nvPicPr>
        <xdr:cNvPr id="65" name="Grafik 64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4776108"/>
          <a:ext cx="390476" cy="37142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0</xdr:rowOff>
    </xdr:from>
    <xdr:ext cx="333333" cy="352381"/>
    <xdr:pic>
      <xdr:nvPicPr>
        <xdr:cNvPr id="67" name="Grafik 66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5510893"/>
          <a:ext cx="333333" cy="35238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12</xdr:row>
      <xdr:rowOff>0</xdr:rowOff>
    </xdr:from>
    <xdr:ext cx="400000" cy="361905"/>
    <xdr:pic>
      <xdr:nvPicPr>
        <xdr:cNvPr id="70" name="Grafik 69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8575" y="3673929"/>
          <a:ext cx="400000" cy="361905"/>
        </a:xfrm>
        <a:prstGeom prst="rect">
          <a:avLst/>
        </a:prstGeom>
      </xdr:spPr>
    </xdr:pic>
    <xdr:clientData/>
  </xdr:oneCellAnchor>
  <xdr:oneCellAnchor>
    <xdr:from>
      <xdr:col>0</xdr:col>
      <xdr:colOff>14967</xdr:colOff>
      <xdr:row>7</xdr:row>
      <xdr:rowOff>35377</xdr:rowOff>
    </xdr:from>
    <xdr:ext cx="379359" cy="333375"/>
    <xdr:pic>
      <xdr:nvPicPr>
        <xdr:cNvPr id="84" name="Grafik 8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967" y="3709306"/>
          <a:ext cx="379359" cy="333375"/>
        </a:xfrm>
        <a:prstGeom prst="rect">
          <a:avLst/>
        </a:prstGeom>
      </xdr:spPr>
    </xdr:pic>
    <xdr:clientData/>
  </xdr:oneCellAnchor>
  <xdr:twoCellAnchor editAs="oneCell">
    <xdr:from>
      <xdr:col>0</xdr:col>
      <xdr:colOff>68036</xdr:colOff>
      <xdr:row>8</xdr:row>
      <xdr:rowOff>353785</xdr:rowOff>
    </xdr:from>
    <xdr:to>
      <xdr:col>0</xdr:col>
      <xdr:colOff>369582</xdr:colOff>
      <xdr:row>10</xdr:row>
      <xdr:rowOff>7950</xdr:rowOff>
    </xdr:to>
    <xdr:pic>
      <xdr:nvPicPr>
        <xdr:cNvPr id="92" name="Grafik 91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8036" y="1088571"/>
          <a:ext cx="301546" cy="388951"/>
        </a:xfrm>
        <a:prstGeom prst="rect">
          <a:avLst/>
        </a:prstGeom>
      </xdr:spPr>
    </xdr:pic>
    <xdr:clientData/>
  </xdr:twoCellAnchor>
  <xdr:twoCellAnchor editAs="oneCell">
    <xdr:from>
      <xdr:col>0</xdr:col>
      <xdr:colOff>40821</xdr:colOff>
      <xdr:row>3</xdr:row>
      <xdr:rowOff>353786</xdr:rowOff>
    </xdr:from>
    <xdr:to>
      <xdr:col>0</xdr:col>
      <xdr:colOff>408214</xdr:colOff>
      <xdr:row>5</xdr:row>
      <xdr:rowOff>45971</xdr:rowOff>
    </xdr:to>
    <xdr:pic>
      <xdr:nvPicPr>
        <xdr:cNvPr id="94" name="Grafik 93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0821" y="1088572"/>
          <a:ext cx="367393" cy="4269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476191</xdr:colOff>
      <xdr:row>15</xdr:row>
      <xdr:rowOff>70702</xdr:rowOff>
    </xdr:to>
    <xdr:pic>
      <xdr:nvPicPr>
        <xdr:cNvPr id="96" name="Grafik 95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3306536"/>
          <a:ext cx="476191" cy="438095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10</xdr:row>
      <xdr:rowOff>288365</xdr:rowOff>
    </xdr:from>
    <xdr:to>
      <xdr:col>0</xdr:col>
      <xdr:colOff>421821</xdr:colOff>
      <xdr:row>11</xdr:row>
      <xdr:rowOff>330757</xdr:rowOff>
    </xdr:to>
    <xdr:pic>
      <xdr:nvPicPr>
        <xdr:cNvPr id="97" name="Grafik 96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7214" y="3594901"/>
          <a:ext cx="394607" cy="409784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29</xdr:row>
      <xdr:rowOff>0</xdr:rowOff>
    </xdr:from>
    <xdr:to>
      <xdr:col>1</xdr:col>
      <xdr:colOff>66675</xdr:colOff>
      <xdr:row>29</xdr:row>
      <xdr:rowOff>0</xdr:rowOff>
    </xdr:to>
    <xdr:cxnSp macro="">
      <xdr:nvCxnSpPr>
        <xdr:cNvPr id="25" name="Gerade Verbindung 14"/>
        <xdr:cNvCxnSpPr>
          <a:cxnSpLocks noChangeShapeType="1"/>
        </xdr:cNvCxnSpPr>
      </xdr:nvCxnSpPr>
      <xdr:spPr bwMode="auto">
        <a:xfrm flipH="1" flipV="1">
          <a:off x="683079" y="1836964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29</xdr:row>
      <xdr:rowOff>0</xdr:rowOff>
    </xdr:from>
    <xdr:to>
      <xdr:col>1</xdr:col>
      <xdr:colOff>28575</xdr:colOff>
      <xdr:row>29</xdr:row>
      <xdr:rowOff>0</xdr:rowOff>
    </xdr:to>
    <xdr:cxnSp macro="">
      <xdr:nvCxnSpPr>
        <xdr:cNvPr id="26" name="Gerade Verbindung 32"/>
        <xdr:cNvCxnSpPr>
          <a:cxnSpLocks noChangeShapeType="1"/>
        </xdr:cNvCxnSpPr>
      </xdr:nvCxnSpPr>
      <xdr:spPr bwMode="auto">
        <a:xfrm flipH="1" flipV="1">
          <a:off x="644979" y="1836964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oneCellAnchor>
    <xdr:from>
      <xdr:col>0</xdr:col>
      <xdr:colOff>54427</xdr:colOff>
      <xdr:row>15</xdr:row>
      <xdr:rowOff>54428</xdr:rowOff>
    </xdr:from>
    <xdr:ext cx="322645" cy="416165"/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4427" y="5197928"/>
          <a:ext cx="322645" cy="41616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</xdr:row>
      <xdr:rowOff>0</xdr:rowOff>
    </xdr:from>
    <xdr:ext cx="379359" cy="333375"/>
    <xdr:pic>
      <xdr:nvPicPr>
        <xdr:cNvPr id="46" name="Grafik 45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1469571"/>
          <a:ext cx="379359" cy="333375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1</xdr:row>
      <xdr:rowOff>0</xdr:rowOff>
    </xdr:from>
    <xdr:to>
      <xdr:col>0</xdr:col>
      <xdr:colOff>432706</xdr:colOff>
      <xdr:row>2</xdr:row>
      <xdr:rowOff>40821</xdr:rowOff>
    </xdr:to>
    <xdr:pic>
      <xdr:nvPicPr>
        <xdr:cNvPr id="48" name="Grafik 47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432706" cy="408214"/>
        </a:xfrm>
        <a:prstGeom prst="rect">
          <a:avLst/>
        </a:prstGeom>
      </xdr:spPr>
    </xdr:pic>
    <xdr:clientData/>
  </xdr:twoCellAnchor>
  <xdr:oneCellAnchor>
    <xdr:from>
      <xdr:col>3</xdr:col>
      <xdr:colOff>0</xdr:colOff>
      <xdr:row>15</xdr:row>
      <xdr:rowOff>0</xdr:rowOff>
    </xdr:from>
    <xdr:ext cx="379359" cy="333375"/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673929" y="5510893"/>
          <a:ext cx="379359" cy="333375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1</xdr:row>
      <xdr:rowOff>0</xdr:rowOff>
    </xdr:from>
    <xdr:ext cx="361905" cy="342857"/>
    <xdr:pic>
      <xdr:nvPicPr>
        <xdr:cNvPr id="38" name="Grafik 3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73929" y="367393"/>
          <a:ext cx="361905" cy="342857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2</xdr:row>
      <xdr:rowOff>0</xdr:rowOff>
    </xdr:from>
    <xdr:ext cx="371429" cy="371429"/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73929" y="734786"/>
          <a:ext cx="371429" cy="371429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3</xdr:row>
      <xdr:rowOff>0</xdr:rowOff>
    </xdr:from>
    <xdr:ext cx="390476" cy="371429"/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73929" y="1102179"/>
          <a:ext cx="390476" cy="371429"/>
        </a:xfrm>
        <a:prstGeom prst="rect">
          <a:avLst/>
        </a:prstGeom>
      </xdr:spPr>
    </xdr:pic>
    <xdr:clientData/>
  </xdr:oneCellAnchor>
  <xdr:twoCellAnchor editAs="oneCell">
    <xdr:from>
      <xdr:col>3</xdr:col>
      <xdr:colOff>0</xdr:colOff>
      <xdr:row>4</xdr:row>
      <xdr:rowOff>0</xdr:rowOff>
    </xdr:from>
    <xdr:to>
      <xdr:col>3</xdr:col>
      <xdr:colOff>367393</xdr:colOff>
      <xdr:row>5</xdr:row>
      <xdr:rowOff>59577</xdr:rowOff>
    </xdr:to>
    <xdr:pic>
      <xdr:nvPicPr>
        <xdr:cNvPr id="42" name="Grafik 41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673929" y="1469571"/>
          <a:ext cx="367393" cy="426970"/>
        </a:xfrm>
        <a:prstGeom prst="rect">
          <a:avLst/>
        </a:prstGeom>
      </xdr:spPr>
    </xdr:pic>
    <xdr:clientData/>
  </xdr:twoCellAnchor>
  <xdr:oneCellAnchor>
    <xdr:from>
      <xdr:col>3</xdr:col>
      <xdr:colOff>0</xdr:colOff>
      <xdr:row>5</xdr:row>
      <xdr:rowOff>0</xdr:rowOff>
    </xdr:from>
    <xdr:ext cx="322645" cy="416165"/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673929" y="1836964"/>
          <a:ext cx="322645" cy="416165"/>
        </a:xfrm>
        <a:prstGeom prst="rect">
          <a:avLst/>
        </a:prstGeom>
      </xdr:spPr>
    </xdr:pic>
    <xdr:clientData/>
  </xdr:oneCellAnchor>
  <xdr:twoCellAnchor editAs="oneCell">
    <xdr:from>
      <xdr:col>2</xdr:col>
      <xdr:colOff>285751</xdr:colOff>
      <xdr:row>6</xdr:row>
      <xdr:rowOff>81644</xdr:rowOff>
    </xdr:from>
    <xdr:to>
      <xdr:col>3</xdr:col>
      <xdr:colOff>372836</xdr:colOff>
      <xdr:row>7</xdr:row>
      <xdr:rowOff>95250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633108" y="2286001"/>
          <a:ext cx="413657" cy="380999"/>
        </a:xfrm>
        <a:prstGeom prst="rect">
          <a:avLst/>
        </a:prstGeom>
      </xdr:spPr>
    </xdr:pic>
    <xdr:clientData/>
  </xdr:twoCellAnchor>
  <xdr:oneCellAnchor>
    <xdr:from>
      <xdr:col>3</xdr:col>
      <xdr:colOff>0</xdr:colOff>
      <xdr:row>7</xdr:row>
      <xdr:rowOff>0</xdr:rowOff>
    </xdr:from>
    <xdr:ext cx="400000" cy="361905"/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673929" y="2571750"/>
          <a:ext cx="400000" cy="361905"/>
        </a:xfrm>
        <a:prstGeom prst="rect">
          <a:avLst/>
        </a:prstGeom>
      </xdr:spPr>
    </xdr:pic>
    <xdr:clientData/>
  </xdr:oneCellAnchor>
  <xdr:twoCellAnchor editAs="oneCell">
    <xdr:from>
      <xdr:col>2</xdr:col>
      <xdr:colOff>312964</xdr:colOff>
      <xdr:row>8</xdr:row>
      <xdr:rowOff>27213</xdr:rowOff>
    </xdr:from>
    <xdr:to>
      <xdr:col>3</xdr:col>
      <xdr:colOff>452746</xdr:colOff>
      <xdr:row>9</xdr:row>
      <xdr:rowOff>54427</xdr:rowOff>
    </xdr:to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660321" y="2966356"/>
          <a:ext cx="466354" cy="394607"/>
        </a:xfrm>
        <a:prstGeom prst="rect">
          <a:avLst/>
        </a:prstGeom>
      </xdr:spPr>
    </xdr:pic>
    <xdr:clientData/>
  </xdr:twoCellAnchor>
  <xdr:oneCellAnchor>
    <xdr:from>
      <xdr:col>3</xdr:col>
      <xdr:colOff>84364</xdr:colOff>
      <xdr:row>9</xdr:row>
      <xdr:rowOff>57151</xdr:rowOff>
    </xdr:from>
    <xdr:ext cx="417780" cy="405492"/>
    <xdr:pic>
      <xdr:nvPicPr>
        <xdr:cNvPr id="51" name="Grafik 5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58293" y="3363687"/>
          <a:ext cx="417780" cy="405492"/>
        </a:xfrm>
        <a:prstGeom prst="rect">
          <a:avLst/>
        </a:prstGeom>
      </xdr:spPr>
    </xdr:pic>
    <xdr:clientData/>
  </xdr:oneCellAnchor>
  <xdr:twoCellAnchor editAs="oneCell">
    <xdr:from>
      <xdr:col>3</xdr:col>
      <xdr:colOff>138793</xdr:colOff>
      <xdr:row>10</xdr:row>
      <xdr:rowOff>84364</xdr:rowOff>
    </xdr:from>
    <xdr:to>
      <xdr:col>3</xdr:col>
      <xdr:colOff>408214</xdr:colOff>
      <xdr:row>11</xdr:row>
      <xdr:rowOff>64486</xdr:rowOff>
    </xdr:to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12722" y="3758293"/>
          <a:ext cx="269421" cy="347514"/>
        </a:xfrm>
        <a:prstGeom prst="rect">
          <a:avLst/>
        </a:prstGeom>
      </xdr:spPr>
    </xdr:pic>
    <xdr:clientData/>
  </xdr:twoCellAnchor>
  <xdr:oneCellAnchor>
    <xdr:from>
      <xdr:col>3</xdr:col>
      <xdr:colOff>81643</xdr:colOff>
      <xdr:row>11</xdr:row>
      <xdr:rowOff>27215</xdr:rowOff>
    </xdr:from>
    <xdr:ext cx="342857" cy="333333"/>
    <xdr:pic>
      <xdr:nvPicPr>
        <xdr:cNvPr id="53" name="Grafik 5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55572" y="4068536"/>
          <a:ext cx="342857" cy="333333"/>
        </a:xfrm>
        <a:prstGeom prst="rect">
          <a:avLst/>
        </a:prstGeom>
      </xdr:spPr>
    </xdr:pic>
    <xdr:clientData/>
  </xdr:oneCellAnchor>
  <xdr:twoCellAnchor editAs="oneCell">
    <xdr:from>
      <xdr:col>3</xdr:col>
      <xdr:colOff>97971</xdr:colOff>
      <xdr:row>11</xdr:row>
      <xdr:rowOff>359123</xdr:rowOff>
    </xdr:from>
    <xdr:to>
      <xdr:col>3</xdr:col>
      <xdr:colOff>492578</xdr:colOff>
      <xdr:row>13</xdr:row>
      <xdr:rowOff>34121</xdr:rowOff>
    </xdr:to>
    <xdr:pic>
      <xdr:nvPicPr>
        <xdr:cNvPr id="54" name="Grafik 53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771900" y="4400444"/>
          <a:ext cx="394607" cy="409784"/>
        </a:xfrm>
        <a:prstGeom prst="rect">
          <a:avLst/>
        </a:prstGeom>
      </xdr:spPr>
    </xdr:pic>
    <xdr:clientData/>
  </xdr:twoCellAnchor>
  <xdr:oneCellAnchor>
    <xdr:from>
      <xdr:col>3</xdr:col>
      <xdr:colOff>108857</xdr:colOff>
      <xdr:row>13</xdr:row>
      <xdr:rowOff>27214</xdr:rowOff>
    </xdr:from>
    <xdr:ext cx="333333" cy="352381"/>
    <xdr:pic>
      <xdr:nvPicPr>
        <xdr:cNvPr id="66" name="Grafik 65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782786" y="4803321"/>
          <a:ext cx="333333" cy="352381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14</xdr:row>
      <xdr:rowOff>0</xdr:rowOff>
    </xdr:from>
    <xdr:ext cx="390476" cy="323810"/>
    <xdr:pic>
      <xdr:nvPicPr>
        <xdr:cNvPr id="71" name="Grafik 7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673929" y="5143500"/>
          <a:ext cx="390476" cy="32381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15</xdr:row>
      <xdr:rowOff>0</xdr:rowOff>
    </xdr:from>
    <xdr:ext cx="379359" cy="333375"/>
    <xdr:pic>
      <xdr:nvPicPr>
        <xdr:cNvPr id="72" name="Grafik 71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673929" y="5510893"/>
          <a:ext cx="379359" cy="33337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361905" cy="342857"/>
    <xdr:pic>
      <xdr:nvPicPr>
        <xdr:cNvPr id="73" name="Grafik 7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73929" y="367393"/>
          <a:ext cx="361905" cy="342857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2</xdr:row>
      <xdr:rowOff>0</xdr:rowOff>
    </xdr:from>
    <xdr:ext cx="371429" cy="371429"/>
    <xdr:pic>
      <xdr:nvPicPr>
        <xdr:cNvPr id="74" name="Grafik 7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73929" y="734786"/>
          <a:ext cx="371429" cy="371429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3</xdr:row>
      <xdr:rowOff>0</xdr:rowOff>
    </xdr:from>
    <xdr:ext cx="390476" cy="371429"/>
    <xdr:pic>
      <xdr:nvPicPr>
        <xdr:cNvPr id="75" name="Grafik 74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73929" y="1102179"/>
          <a:ext cx="390476" cy="371429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367393" cy="426970"/>
    <xdr:pic>
      <xdr:nvPicPr>
        <xdr:cNvPr id="76" name="Grafik 7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673929" y="1469571"/>
          <a:ext cx="367393" cy="42697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5</xdr:row>
      <xdr:rowOff>0</xdr:rowOff>
    </xdr:from>
    <xdr:ext cx="322645" cy="416165"/>
    <xdr:pic>
      <xdr:nvPicPr>
        <xdr:cNvPr id="77" name="Grafik 76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673929" y="1836964"/>
          <a:ext cx="322645" cy="416165"/>
        </a:xfrm>
        <a:prstGeom prst="rect">
          <a:avLst/>
        </a:prstGeom>
      </xdr:spPr>
    </xdr:pic>
    <xdr:clientData/>
  </xdr:oneCellAnchor>
  <xdr:oneCellAnchor>
    <xdr:from>
      <xdr:col>6</xdr:col>
      <xdr:colOff>285751</xdr:colOff>
      <xdr:row>6</xdr:row>
      <xdr:rowOff>81644</xdr:rowOff>
    </xdr:from>
    <xdr:ext cx="413657" cy="380999"/>
    <xdr:pic>
      <xdr:nvPicPr>
        <xdr:cNvPr id="78" name="Grafik 77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633108" y="2286001"/>
          <a:ext cx="413657" cy="380999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7</xdr:row>
      <xdr:rowOff>0</xdr:rowOff>
    </xdr:from>
    <xdr:ext cx="400000" cy="361905"/>
    <xdr:pic>
      <xdr:nvPicPr>
        <xdr:cNvPr id="79" name="Grafik 78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673929" y="2571750"/>
          <a:ext cx="400000" cy="361905"/>
        </a:xfrm>
        <a:prstGeom prst="rect">
          <a:avLst/>
        </a:prstGeom>
      </xdr:spPr>
    </xdr:pic>
    <xdr:clientData/>
  </xdr:oneCellAnchor>
  <xdr:oneCellAnchor>
    <xdr:from>
      <xdr:col>6</xdr:col>
      <xdr:colOff>312964</xdr:colOff>
      <xdr:row>8</xdr:row>
      <xdr:rowOff>27213</xdr:rowOff>
    </xdr:from>
    <xdr:ext cx="466354" cy="394607"/>
    <xdr:pic>
      <xdr:nvPicPr>
        <xdr:cNvPr id="80" name="Grafik 79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660321" y="2966356"/>
          <a:ext cx="466354" cy="394607"/>
        </a:xfrm>
        <a:prstGeom prst="rect">
          <a:avLst/>
        </a:prstGeom>
      </xdr:spPr>
    </xdr:pic>
    <xdr:clientData/>
  </xdr:oneCellAnchor>
  <xdr:oneCellAnchor>
    <xdr:from>
      <xdr:col>7</xdr:col>
      <xdr:colOff>84364</xdr:colOff>
      <xdr:row>9</xdr:row>
      <xdr:rowOff>57151</xdr:rowOff>
    </xdr:from>
    <xdr:ext cx="417780" cy="405492"/>
    <xdr:pic>
      <xdr:nvPicPr>
        <xdr:cNvPr id="81" name="Grafik 8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58293" y="3363687"/>
          <a:ext cx="417780" cy="405492"/>
        </a:xfrm>
        <a:prstGeom prst="rect">
          <a:avLst/>
        </a:prstGeom>
      </xdr:spPr>
    </xdr:pic>
    <xdr:clientData/>
  </xdr:oneCellAnchor>
  <xdr:oneCellAnchor>
    <xdr:from>
      <xdr:col>7</xdr:col>
      <xdr:colOff>138793</xdr:colOff>
      <xdr:row>10</xdr:row>
      <xdr:rowOff>84364</xdr:rowOff>
    </xdr:from>
    <xdr:ext cx="269421" cy="347514"/>
    <xdr:pic>
      <xdr:nvPicPr>
        <xdr:cNvPr id="82" name="Grafik 81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12722" y="3758293"/>
          <a:ext cx="269421" cy="347514"/>
        </a:xfrm>
        <a:prstGeom prst="rect">
          <a:avLst/>
        </a:prstGeom>
      </xdr:spPr>
    </xdr:pic>
    <xdr:clientData/>
  </xdr:oneCellAnchor>
  <xdr:oneCellAnchor>
    <xdr:from>
      <xdr:col>7</xdr:col>
      <xdr:colOff>81643</xdr:colOff>
      <xdr:row>11</xdr:row>
      <xdr:rowOff>27215</xdr:rowOff>
    </xdr:from>
    <xdr:ext cx="342857" cy="333333"/>
    <xdr:pic>
      <xdr:nvPicPr>
        <xdr:cNvPr id="83" name="Grafik 8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55572" y="4068536"/>
          <a:ext cx="342857" cy="333333"/>
        </a:xfrm>
        <a:prstGeom prst="rect">
          <a:avLst/>
        </a:prstGeom>
      </xdr:spPr>
    </xdr:pic>
    <xdr:clientData/>
  </xdr:oneCellAnchor>
  <xdr:oneCellAnchor>
    <xdr:from>
      <xdr:col>7</xdr:col>
      <xdr:colOff>97971</xdr:colOff>
      <xdr:row>11</xdr:row>
      <xdr:rowOff>359123</xdr:rowOff>
    </xdr:from>
    <xdr:ext cx="394607" cy="409784"/>
    <xdr:pic>
      <xdr:nvPicPr>
        <xdr:cNvPr id="85" name="Grafik 84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771900" y="4400444"/>
          <a:ext cx="394607" cy="409784"/>
        </a:xfrm>
        <a:prstGeom prst="rect">
          <a:avLst/>
        </a:prstGeom>
      </xdr:spPr>
    </xdr:pic>
    <xdr:clientData/>
  </xdr:oneCellAnchor>
  <xdr:oneCellAnchor>
    <xdr:from>
      <xdr:col>7</xdr:col>
      <xdr:colOff>108857</xdr:colOff>
      <xdr:row>13</xdr:row>
      <xdr:rowOff>27214</xdr:rowOff>
    </xdr:from>
    <xdr:ext cx="333333" cy="352381"/>
    <xdr:pic>
      <xdr:nvPicPr>
        <xdr:cNvPr id="86" name="Grafik 85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782786" y="4803321"/>
          <a:ext cx="333333" cy="352381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14</xdr:row>
      <xdr:rowOff>0</xdr:rowOff>
    </xdr:from>
    <xdr:ext cx="390476" cy="323810"/>
    <xdr:pic>
      <xdr:nvPicPr>
        <xdr:cNvPr id="87" name="Grafik 8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673929" y="5143500"/>
          <a:ext cx="390476" cy="3238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BZ48"/>
  <sheetViews>
    <sheetView showGridLines="0" tabSelected="1" zoomScale="70" zoomScaleNormal="70" workbookViewId="0">
      <selection activeCell="AQ23" sqref="AQ23"/>
    </sheetView>
  </sheetViews>
  <sheetFormatPr baseColWidth="10" defaultColWidth="5.6640625" defaultRowHeight="28.7" customHeight="1" outlineLevelCol="1" x14ac:dyDescent="0.2"/>
  <cols>
    <col min="1" max="1" width="3.83203125" style="33" customWidth="1"/>
    <col min="2" max="6" width="5.6640625" style="33"/>
    <col min="7" max="7" width="10.83203125" style="33" customWidth="1"/>
    <col min="8" max="14" width="5.6640625" style="33"/>
    <col min="15" max="15" width="5.6640625" style="33" customWidth="1"/>
    <col min="16" max="16" width="5.1640625" style="33" customWidth="1"/>
    <col min="17" max="18" width="5.6640625" style="33"/>
    <col min="19" max="19" width="6.5" style="33" bestFit="1" customWidth="1"/>
    <col min="20" max="20" width="5.6640625" style="33"/>
    <col min="21" max="22" width="6.5" style="33" bestFit="1" customWidth="1"/>
    <col min="23" max="34" width="5.6640625" style="33"/>
    <col min="35" max="35" width="15" style="33" customWidth="1"/>
    <col min="36" max="36" width="14.83203125" style="33" customWidth="1"/>
    <col min="37" max="39" width="5.6640625" style="33"/>
    <col min="40" max="40" width="5.83203125" style="33" customWidth="1"/>
    <col min="41" max="41" width="5.6640625" style="33"/>
    <col min="42" max="42" width="13.6640625" customWidth="1"/>
    <col min="43" max="43" width="40.83203125" customWidth="1"/>
    <col min="44" max="44" width="9.6640625" style="33" customWidth="1"/>
    <col min="45" max="45" width="5.6640625" style="33"/>
    <col min="46" max="46" width="10.33203125" style="33" customWidth="1"/>
    <col min="47" max="47" width="7.5" style="33" customWidth="1"/>
    <col min="48" max="48" width="20.6640625" style="33" bestFit="1" customWidth="1"/>
    <col min="49" max="49" width="17.1640625" style="33" customWidth="1"/>
    <col min="50" max="50" width="15.6640625" style="33" customWidth="1"/>
    <col min="51" max="51" width="17" style="33" customWidth="1"/>
    <col min="52" max="55" width="5.6640625" style="33"/>
    <col min="56" max="56" width="5.83203125" style="33" customWidth="1"/>
    <col min="57" max="57" width="10.83203125" customWidth="1"/>
    <col min="58" max="58" width="40.83203125" customWidth="1"/>
    <col min="59" max="59" width="5.6640625" style="32" customWidth="1"/>
    <col min="60" max="60" width="10.83203125" customWidth="1"/>
    <col min="61" max="61" width="40.83203125" customWidth="1"/>
    <col min="62" max="62" width="5.6640625" style="32" customWidth="1"/>
    <col min="63" max="63" width="10.83203125" style="130" customWidth="1"/>
    <col min="64" max="64" width="40.83203125" style="131" customWidth="1"/>
    <col min="65" max="65" width="5.6640625" style="32" customWidth="1"/>
    <col min="66" max="66" width="5.6640625" style="33"/>
    <col min="67" max="67" width="5.6640625" style="33" hidden="1" customWidth="1" outlineLevel="1"/>
    <col min="68" max="68" width="50" style="89" hidden="1" customWidth="1" outlineLevel="1"/>
    <col min="69" max="69" width="31.6640625" style="89" hidden="1" customWidth="1" outlineLevel="1"/>
    <col min="70" max="70" width="5.6640625" style="89" hidden="1" customWidth="1" outlineLevel="1"/>
    <col min="71" max="71" width="12.5" style="89" hidden="1" customWidth="1" outlineLevel="1"/>
    <col min="72" max="72" width="5.6640625" style="33" hidden="1" customWidth="1" outlineLevel="1"/>
    <col min="73" max="73" width="5.6640625" style="33" collapsed="1"/>
    <col min="74" max="16384" width="5.6640625" style="33"/>
  </cols>
  <sheetData>
    <row r="1" spans="2:78" ht="28.7" customHeight="1" thickTop="1" thickBot="1" x14ac:dyDescent="0.35">
      <c r="B1" s="55"/>
      <c r="C1" s="55" t="s">
        <v>4</v>
      </c>
      <c r="D1" s="56"/>
      <c r="E1" s="56"/>
      <c r="F1" s="55"/>
      <c r="G1" s="56"/>
      <c r="H1" s="56"/>
      <c r="I1" s="34" t="s">
        <v>35</v>
      </c>
      <c r="J1" s="56"/>
      <c r="K1" s="56"/>
      <c r="L1" s="57"/>
      <c r="M1" s="58"/>
      <c r="N1" s="56"/>
      <c r="O1" s="56"/>
      <c r="P1" s="56"/>
      <c r="Q1" s="56"/>
      <c r="R1" s="55"/>
      <c r="S1" s="55"/>
      <c r="T1" s="47" t="s">
        <v>49</v>
      </c>
      <c r="U1" s="7">
        <v>0</v>
      </c>
      <c r="V1" s="8" t="s">
        <v>1</v>
      </c>
      <c r="W1" s="7">
        <v>0</v>
      </c>
      <c r="X1" s="48" t="s">
        <v>45</v>
      </c>
      <c r="Y1" s="59"/>
      <c r="Z1" s="59"/>
      <c r="AA1" s="59"/>
      <c r="AB1" s="59"/>
      <c r="AC1" s="59"/>
      <c r="AD1" s="60"/>
      <c r="AE1" s="60"/>
      <c r="AF1" s="60"/>
      <c r="AG1" s="34" t="s">
        <v>35</v>
      </c>
      <c r="AH1" s="60"/>
      <c r="AI1" s="146">
        <f>AW18</f>
        <v>5.0006944444444441</v>
      </c>
      <c r="AJ1" s="147" t="s">
        <v>64</v>
      </c>
      <c r="AK1" s="59"/>
      <c r="AL1" s="59"/>
      <c r="AM1" s="61" t="s">
        <v>5</v>
      </c>
      <c r="AN1" s="61"/>
      <c r="AO1" s="6"/>
      <c r="AR1" s="45"/>
      <c r="AS1" s="63"/>
      <c r="AT1" s="49" t="s">
        <v>78</v>
      </c>
      <c r="AU1" s="49"/>
      <c r="AV1" s="41">
        <f ca="1">NOW()</f>
        <v>45869.844661805553</v>
      </c>
      <c r="AX1" s="40">
        <f>$AW$17</f>
        <v>45641.843785069446</v>
      </c>
      <c r="AY1" s="43" t="s">
        <v>79</v>
      </c>
      <c r="AZ1" s="64"/>
      <c r="BA1" s="64"/>
      <c r="BB1" s="64"/>
      <c r="BC1" s="65"/>
      <c r="BD1" s="54"/>
      <c r="BG1" s="126"/>
      <c r="BJ1" s="127"/>
      <c r="BK1"/>
      <c r="BL1"/>
      <c r="BM1" s="127"/>
      <c r="BO1" s="66"/>
      <c r="BP1" s="67"/>
      <c r="BQ1" s="68" t="s">
        <v>36</v>
      </c>
      <c r="BR1" s="67"/>
      <c r="BS1" s="67"/>
      <c r="BT1" s="69"/>
      <c r="BU1" s="70"/>
      <c r="BV1" s="70"/>
      <c r="BW1" s="71"/>
      <c r="BX1" s="71"/>
      <c r="BY1" s="71"/>
      <c r="BZ1" s="71"/>
    </row>
    <row r="2" spans="2:78" ht="28.7" customHeight="1" thickBot="1" x14ac:dyDescent="0.25">
      <c r="B2" s="121"/>
      <c r="C2" s="122"/>
      <c r="D2" s="122"/>
      <c r="E2" s="122"/>
      <c r="F2" s="122"/>
      <c r="G2" s="123"/>
      <c r="H2" s="72"/>
      <c r="I2" s="72"/>
      <c r="J2" s="72"/>
      <c r="K2" s="72"/>
      <c r="L2" s="72"/>
      <c r="M2" s="72"/>
      <c r="N2" s="34" t="s">
        <v>35</v>
      </c>
      <c r="O2" s="72"/>
      <c r="P2" s="72"/>
      <c r="Q2" s="35"/>
      <c r="R2" s="72"/>
      <c r="S2" s="72"/>
      <c r="T2" s="72"/>
      <c r="U2" s="35" t="str">
        <f>AP3</f>
        <v>B-Klasse KUS-KL Nord</v>
      </c>
      <c r="V2" s="72"/>
      <c r="W2" s="72"/>
      <c r="X2" s="72"/>
      <c r="Y2" s="72"/>
      <c r="Z2" s="72"/>
      <c r="AA2" s="72"/>
      <c r="AB2" s="72"/>
      <c r="AC2" s="34" t="s">
        <v>35</v>
      </c>
      <c r="AD2" s="72"/>
      <c r="AE2" s="72"/>
      <c r="AF2" s="72"/>
      <c r="AG2" s="72"/>
      <c r="AH2" s="72"/>
      <c r="AI2" s="141">
        <f ca="1">AV1-AW16</f>
        <v>233.01546006944409</v>
      </c>
      <c r="AK2" s="142" t="s">
        <v>99</v>
      </c>
      <c r="AM2" s="142"/>
      <c r="AN2" s="143" t="s">
        <v>97</v>
      </c>
      <c r="AO2" s="144"/>
      <c r="AP2" s="145">
        <f ca="1">$AX$1-$AV$1</f>
        <v>-228.00087673610687</v>
      </c>
      <c r="AR2" s="74"/>
      <c r="AS2" s="45"/>
      <c r="AT2" s="45"/>
      <c r="AU2" s="45"/>
      <c r="AV2" s="45"/>
      <c r="AW2" s="45"/>
      <c r="AX2" s="75" t="s">
        <v>40</v>
      </c>
      <c r="AY2" s="45"/>
      <c r="AZ2" s="45"/>
      <c r="BA2" s="45"/>
      <c r="BB2" s="45"/>
      <c r="BC2" s="76"/>
      <c r="BD2" s="71"/>
      <c r="BK2"/>
      <c r="BL2"/>
      <c r="BO2" s="66"/>
      <c r="BP2" s="78" t="str">
        <f>X1</f>
        <v>SV Herschweiler-Pettersheim</v>
      </c>
      <c r="BQ2" s="79">
        <f ca="1">RAND()</f>
        <v>0.63466919141478162</v>
      </c>
      <c r="BR2" s="67"/>
      <c r="BS2" s="80" t="s">
        <v>42</v>
      </c>
      <c r="BT2" s="69"/>
      <c r="BU2" s="70"/>
      <c r="BV2" s="70"/>
      <c r="BW2" s="71"/>
      <c r="BX2" s="71"/>
      <c r="BY2" s="71"/>
      <c r="BZ2" s="71"/>
    </row>
    <row r="3" spans="2:78" ht="28.7" customHeight="1" thickBot="1" x14ac:dyDescent="0.35">
      <c r="B3" s="72"/>
      <c r="AN3" s="72"/>
      <c r="AO3" s="73"/>
      <c r="AP3" s="128" t="s">
        <v>63</v>
      </c>
      <c r="AQ3" s="128"/>
      <c r="AR3" s="45"/>
      <c r="AS3" s="45"/>
      <c r="AT3" s="45"/>
      <c r="AU3" s="45"/>
      <c r="AV3" s="118" t="str">
        <f ca="1">$BP$5</f>
        <v>SV Herschweiler-Pettersheim</v>
      </c>
      <c r="AW3" s="81"/>
      <c r="AX3" s="82"/>
      <c r="AY3" s="82"/>
      <c r="AZ3" s="82"/>
      <c r="BA3" s="83"/>
      <c r="BB3" s="45"/>
      <c r="BC3" s="76"/>
      <c r="BD3" s="71"/>
      <c r="BK3"/>
      <c r="BL3"/>
      <c r="BO3" s="66"/>
      <c r="BP3" s="78" t="str">
        <f>T1</f>
        <v>TuS Glan-Münchweiler</v>
      </c>
      <c r="BQ3" s="79">
        <f ca="1">RAND()+BQ4</f>
        <v>8.8909234982855301E-2</v>
      </c>
      <c r="BR3" s="67"/>
      <c r="BS3" s="80" t="s">
        <v>43</v>
      </c>
      <c r="BT3" s="69"/>
      <c r="BU3" s="70"/>
      <c r="BV3" s="70"/>
      <c r="BW3" s="71"/>
      <c r="BX3" s="71"/>
      <c r="BY3" s="71"/>
      <c r="BZ3" s="71"/>
    </row>
    <row r="4" spans="2:78" ht="28.7" customHeight="1" thickBot="1" x14ac:dyDescent="0.25">
      <c r="B4" s="72"/>
      <c r="AN4" s="72"/>
      <c r="AP4" s="129"/>
      <c r="AQ4" s="129"/>
      <c r="AR4" s="74"/>
      <c r="AS4" s="45"/>
      <c r="AT4" s="42">
        <f ca="1">IF(BP12=6,"",BP18)</f>
        <v>7</v>
      </c>
      <c r="AU4" s="45"/>
      <c r="AV4" s="2" t="str">
        <f ca="1">IF(BP12=1,BP20,(IF(BP12=2,BP21,IF(BP12=3,BP22,IF(BP12=4,BP23,IF(BP12=5,BP24,BP25))))))</f>
        <v>vorwärts</v>
      </c>
      <c r="AW4" s="84"/>
      <c r="AX4" s="84"/>
      <c r="AY4" s="84"/>
      <c r="AZ4" s="84"/>
      <c r="BA4" s="85"/>
      <c r="BD4" s="71"/>
      <c r="BK4"/>
      <c r="BL4"/>
      <c r="BO4" s="66"/>
      <c r="BP4" s="78" t="s">
        <v>44</v>
      </c>
      <c r="BQ4" s="124">
        <f>G2</f>
        <v>0</v>
      </c>
      <c r="BR4" s="67"/>
      <c r="BS4" s="67"/>
      <c r="BT4" s="69"/>
      <c r="BU4" s="70"/>
      <c r="BV4" s="70"/>
      <c r="BW4" s="71"/>
      <c r="BX4" s="71"/>
      <c r="BY4" s="71"/>
      <c r="BZ4" s="71"/>
    </row>
    <row r="5" spans="2:78" ht="28.7" customHeight="1" thickBot="1" x14ac:dyDescent="0.25">
      <c r="B5" s="72"/>
      <c r="AN5" s="72"/>
      <c r="AO5" s="6"/>
      <c r="AP5" s="160"/>
      <c r="AQ5" s="159" t="s">
        <v>48</v>
      </c>
      <c r="AR5" s="45"/>
      <c r="AS5" s="45"/>
      <c r="AT5" s="45"/>
      <c r="AU5" s="45"/>
      <c r="AV5" s="44">
        <f ca="1">AV1</f>
        <v>45869.844661805553</v>
      </c>
      <c r="AW5" s="119" t="s">
        <v>81</v>
      </c>
      <c r="AX5" s="86"/>
      <c r="AY5" s="87"/>
      <c r="AZ5" s="45"/>
      <c r="BA5" s="45"/>
      <c r="BB5" s="45"/>
      <c r="BC5" s="76"/>
      <c r="BD5" s="71"/>
      <c r="BK5"/>
      <c r="BL5"/>
      <c r="BO5" s="66"/>
      <c r="BP5" s="88" t="str">
        <f ca="1">IF(BQ2&gt;BQ3,BP2,BP3)</f>
        <v>SV Herschweiler-Pettersheim</v>
      </c>
      <c r="BQ5" s="80"/>
      <c r="BT5" s="69"/>
      <c r="BU5" s="70"/>
      <c r="BV5" s="70"/>
      <c r="BW5" s="71"/>
      <c r="BX5" s="71"/>
      <c r="BY5" s="71"/>
      <c r="BZ5" s="71"/>
    </row>
    <row r="6" spans="2:78" ht="28.7" customHeight="1" x14ac:dyDescent="0.2">
      <c r="B6" s="72"/>
      <c r="AN6" s="72"/>
      <c r="AO6" s="73"/>
      <c r="AP6" s="160"/>
      <c r="AQ6" s="159" t="s">
        <v>103</v>
      </c>
      <c r="AR6" s="45"/>
      <c r="AS6" s="45"/>
      <c r="AT6" s="45"/>
      <c r="AU6" s="45"/>
      <c r="AV6" s="90"/>
      <c r="AW6" s="45"/>
      <c r="AX6" s="45"/>
      <c r="AY6" s="45"/>
      <c r="AZ6" s="74"/>
      <c r="BA6" s="74"/>
      <c r="BB6" s="74"/>
      <c r="BC6" s="91"/>
      <c r="BD6" s="71"/>
      <c r="BK6"/>
      <c r="BL6"/>
      <c r="BO6" s="66"/>
      <c r="BP6" s="92"/>
      <c r="BQ6" s="93"/>
      <c r="BR6" s="92"/>
      <c r="BS6" s="92"/>
      <c r="BT6" s="69"/>
      <c r="BU6" s="70"/>
      <c r="BV6" s="70"/>
      <c r="BW6" s="71"/>
      <c r="BX6" s="71"/>
      <c r="BY6" s="71"/>
      <c r="BZ6" s="71"/>
    </row>
    <row r="7" spans="2:78" ht="28.7" customHeight="1" x14ac:dyDescent="0.2">
      <c r="B7" s="72"/>
      <c r="AN7" s="72"/>
      <c r="AO7" s="73"/>
      <c r="AP7" s="160"/>
      <c r="AQ7" s="159" t="s">
        <v>102</v>
      </c>
      <c r="AR7" s="45"/>
      <c r="AS7" s="45"/>
      <c r="AT7" s="45"/>
      <c r="AU7" s="45"/>
      <c r="AV7" s="45"/>
      <c r="AW7" s="45"/>
      <c r="AX7" s="45"/>
      <c r="AY7" s="45"/>
      <c r="AZ7" s="94"/>
      <c r="BA7" s="94"/>
      <c r="BB7" s="74"/>
      <c r="BC7" s="91"/>
      <c r="BD7" s="71"/>
      <c r="BK7"/>
      <c r="BL7"/>
      <c r="BO7" s="66"/>
      <c r="BP7" s="88" t="s">
        <v>56</v>
      </c>
      <c r="BQ7" s="80"/>
      <c r="BR7" s="78" t="s">
        <v>64</v>
      </c>
      <c r="BS7" s="78">
        <v>0.5</v>
      </c>
      <c r="BT7" s="69"/>
      <c r="BU7" s="70"/>
      <c r="BV7" s="70"/>
      <c r="BW7" s="71"/>
      <c r="BX7" s="71"/>
      <c r="BY7" s="71"/>
      <c r="BZ7" s="71"/>
    </row>
    <row r="8" spans="2:78" ht="28.7" customHeight="1" x14ac:dyDescent="0.2">
      <c r="B8" s="72"/>
      <c r="AN8" s="72"/>
      <c r="AO8" s="73"/>
      <c r="AP8" s="160"/>
      <c r="AQ8" s="159" t="s">
        <v>91</v>
      </c>
      <c r="AR8" s="45"/>
      <c r="AS8" s="45"/>
      <c r="AT8" s="45"/>
      <c r="AU8" s="45"/>
      <c r="AV8" s="45"/>
      <c r="AW8" s="45"/>
      <c r="AX8" s="45"/>
      <c r="AY8" s="45"/>
      <c r="AZ8" s="74"/>
      <c r="BA8" s="74"/>
      <c r="BB8" s="74"/>
      <c r="BC8" s="91"/>
      <c r="BD8" s="71"/>
      <c r="BK8"/>
      <c r="BL8"/>
      <c r="BO8" s="66"/>
      <c r="BP8" s="78">
        <f ca="1">RAND()*3</f>
        <v>2.5171424645918989</v>
      </c>
      <c r="BQ8" s="80" t="s">
        <v>59</v>
      </c>
      <c r="BR8" s="80"/>
      <c r="BS8" s="80"/>
      <c r="BT8" s="69"/>
      <c r="BU8" s="70"/>
      <c r="BV8" s="70"/>
      <c r="BW8" s="71"/>
      <c r="BX8" s="71"/>
      <c r="BY8" s="71"/>
      <c r="BZ8" s="71"/>
    </row>
    <row r="9" spans="2:78" ht="28.7" customHeight="1" x14ac:dyDescent="0.2">
      <c r="B9" s="72"/>
      <c r="AN9" s="72"/>
      <c r="AO9" s="73"/>
      <c r="AP9" s="160"/>
      <c r="AQ9" s="159" t="s">
        <v>89</v>
      </c>
      <c r="AR9" s="45"/>
      <c r="AS9" s="45"/>
      <c r="AT9" s="45"/>
      <c r="AU9" s="45"/>
      <c r="AV9" s="45"/>
      <c r="AW9" s="45"/>
      <c r="AX9" s="45"/>
      <c r="AY9" s="45"/>
      <c r="AZ9" s="74"/>
      <c r="BA9" s="74"/>
      <c r="BB9" s="74"/>
      <c r="BC9" s="91"/>
      <c r="BD9" s="71"/>
      <c r="BK9"/>
      <c r="BL9"/>
      <c r="BO9" s="95"/>
      <c r="BP9" s="78">
        <f ca="1">RAND()*3</f>
        <v>0.62152071268506393</v>
      </c>
      <c r="BQ9" s="80" t="s">
        <v>59</v>
      </c>
      <c r="BR9" s="80"/>
      <c r="BS9" s="80"/>
      <c r="BT9" s="96"/>
      <c r="BU9" s="70"/>
      <c r="BV9" s="70"/>
      <c r="BW9" s="71"/>
      <c r="BX9" s="71"/>
      <c r="BY9" s="71"/>
      <c r="BZ9" s="71"/>
    </row>
    <row r="10" spans="2:78" ht="28.7" customHeight="1" x14ac:dyDescent="0.2">
      <c r="B10" s="72"/>
      <c r="AN10" s="72"/>
      <c r="AP10" s="160"/>
      <c r="AQ10" s="159" t="s">
        <v>104</v>
      </c>
      <c r="AR10" s="45"/>
      <c r="AS10" s="45"/>
      <c r="AT10" s="45"/>
      <c r="AU10" s="45"/>
      <c r="AV10" s="148" t="s">
        <v>98</v>
      </c>
      <c r="AW10" s="45"/>
      <c r="AX10" s="45"/>
      <c r="AY10" s="45"/>
      <c r="AZ10" s="74"/>
      <c r="BA10" s="74"/>
      <c r="BB10" s="74"/>
      <c r="BC10" s="91"/>
      <c r="BD10" s="71"/>
      <c r="BK10"/>
      <c r="BL10"/>
      <c r="BO10" s="95"/>
      <c r="BP10" s="125">
        <f ca="1">BP8+BP9+BS7+BQ4</f>
        <v>3.6386631772769631</v>
      </c>
      <c r="BQ10" s="80" t="s">
        <v>57</v>
      </c>
      <c r="BR10" s="80"/>
      <c r="BS10" s="80"/>
      <c r="BT10" s="96"/>
      <c r="BU10" s="70"/>
      <c r="BV10" s="70"/>
      <c r="BW10" s="71"/>
      <c r="BX10" s="71"/>
      <c r="BY10" s="71"/>
      <c r="BZ10" s="71"/>
    </row>
    <row r="11" spans="2:78" ht="28.7" customHeight="1" x14ac:dyDescent="0.2">
      <c r="B11" s="72"/>
      <c r="AN11" s="72"/>
      <c r="AO11" s="6"/>
      <c r="AP11" s="160"/>
      <c r="AQ11" s="159" t="s">
        <v>49</v>
      </c>
      <c r="AR11" s="45"/>
      <c r="AS11" s="45"/>
      <c r="AT11" s="74"/>
      <c r="AU11" s="94"/>
      <c r="AV11" s="94"/>
      <c r="AW11" s="94"/>
      <c r="AX11" s="74"/>
      <c r="AY11" s="74"/>
      <c r="AZ11" s="74"/>
      <c r="BA11" s="74"/>
      <c r="BB11" s="74"/>
      <c r="BC11" s="91"/>
      <c r="BD11" s="71"/>
      <c r="BK11"/>
      <c r="BL11"/>
      <c r="BO11" s="95"/>
      <c r="BP11" s="97">
        <f ca="1">INT(BP10)+1</f>
        <v>4</v>
      </c>
      <c r="BQ11" s="80" t="s">
        <v>60</v>
      </c>
      <c r="BR11" s="92"/>
      <c r="BS11" s="92"/>
      <c r="BT11" s="96"/>
      <c r="BU11" s="70"/>
      <c r="BV11" s="70"/>
      <c r="BW11" s="71"/>
      <c r="BX11" s="71"/>
      <c r="BY11" s="71"/>
      <c r="BZ11" s="71"/>
    </row>
    <row r="12" spans="2:78" ht="28.7" customHeight="1" thickBot="1" x14ac:dyDescent="0.25">
      <c r="B12" s="72"/>
      <c r="AN12" s="72"/>
      <c r="AO12" s="6"/>
      <c r="AP12" s="160"/>
      <c r="AQ12" s="159" t="s">
        <v>105</v>
      </c>
      <c r="AR12" s="45"/>
      <c r="AT12" s="98"/>
      <c r="AU12" s="99"/>
      <c r="AV12" s="99"/>
      <c r="AW12" s="98"/>
      <c r="AX12" s="98"/>
      <c r="AY12" s="98"/>
      <c r="AZ12" s="98"/>
      <c r="BA12" s="98"/>
      <c r="BB12" s="98"/>
      <c r="BC12" s="100"/>
      <c r="BD12" s="71"/>
      <c r="BK12"/>
      <c r="BL12"/>
      <c r="BO12" s="101"/>
      <c r="BP12" s="97">
        <f ca="1">IF(BP11&gt;6,6,BP11)</f>
        <v>4</v>
      </c>
      <c r="BQ12" s="80" t="s">
        <v>58</v>
      </c>
      <c r="BR12" s="92"/>
      <c r="BS12" s="92"/>
      <c r="BT12" s="70"/>
      <c r="BU12" s="70"/>
      <c r="BV12" s="70"/>
      <c r="BW12" s="71"/>
      <c r="BX12" s="71"/>
      <c r="BY12" s="71"/>
      <c r="BZ12" s="71"/>
    </row>
    <row r="13" spans="2:78" ht="28.7" customHeight="1" x14ac:dyDescent="0.2">
      <c r="B13" s="72"/>
      <c r="AN13" s="72"/>
      <c r="AP13" s="160"/>
      <c r="AQ13" s="159" t="s">
        <v>47</v>
      </c>
      <c r="AR13" s="45"/>
      <c r="AT13"/>
      <c r="AU13"/>
      <c r="AV13"/>
      <c r="AW13"/>
      <c r="AX13"/>
      <c r="AY13"/>
      <c r="AZ13"/>
      <c r="BA13"/>
      <c r="BD13" s="71"/>
      <c r="BK13"/>
      <c r="BL13"/>
      <c r="BO13" s="101"/>
      <c r="BP13" s="88" t="s">
        <v>15</v>
      </c>
      <c r="BQ13" s="80"/>
      <c r="BR13" s="80"/>
      <c r="BS13" s="80"/>
      <c r="BT13" s="70"/>
      <c r="BU13" s="70"/>
      <c r="BV13" s="70"/>
      <c r="BW13" s="71"/>
      <c r="BX13" s="71"/>
      <c r="BY13" s="71"/>
      <c r="BZ13" s="71"/>
    </row>
    <row r="14" spans="2:78" ht="28.7" customHeight="1" x14ac:dyDescent="0.2">
      <c r="B14" s="72"/>
      <c r="AN14" s="72"/>
      <c r="AP14" s="160"/>
      <c r="AQ14" s="159" t="s">
        <v>50</v>
      </c>
      <c r="AR14" s="45"/>
      <c r="AU14" s="109"/>
      <c r="AV14" s="108"/>
      <c r="AW14" s="110"/>
      <c r="AX14" s="108"/>
      <c r="AZ14" s="108"/>
      <c r="BA14" s="108"/>
      <c r="BB14" s="108"/>
      <c r="BC14" s="108"/>
      <c r="BK14"/>
      <c r="BL14"/>
      <c r="BO14" s="101"/>
      <c r="BP14" s="79">
        <f ca="1">RAND()*6</f>
        <v>4.5590766760134382</v>
      </c>
      <c r="BQ14" s="80" t="s">
        <v>16</v>
      </c>
      <c r="BR14" s="103"/>
      <c r="BS14" s="103"/>
      <c r="BT14" s="70"/>
      <c r="BU14" s="70"/>
      <c r="BV14" s="70"/>
      <c r="BW14" s="71"/>
      <c r="BX14" s="71"/>
      <c r="BY14" s="71"/>
      <c r="BZ14" s="71"/>
    </row>
    <row r="15" spans="2:78" ht="28.7" customHeight="1" thickBot="1" x14ac:dyDescent="0.25">
      <c r="B15" s="72"/>
      <c r="AN15" s="72"/>
      <c r="AP15" s="160"/>
      <c r="AQ15" s="159" t="s">
        <v>106</v>
      </c>
      <c r="AU15" s="111" t="s">
        <v>37</v>
      </c>
      <c r="AV15" s="107"/>
      <c r="AW15" s="112">
        <v>1.3888888888888888E-2</v>
      </c>
      <c r="AX15" s="6"/>
      <c r="AZ15" s="6"/>
      <c r="BA15" s="113"/>
      <c r="BB15" s="6"/>
      <c r="BC15" s="6"/>
      <c r="BK15"/>
      <c r="BL15"/>
      <c r="BO15" s="101"/>
      <c r="BP15" s="78">
        <f ca="1">RAND()*6</f>
        <v>2.9130886892864662</v>
      </c>
      <c r="BQ15" s="80" t="s">
        <v>16</v>
      </c>
      <c r="BR15" s="80"/>
      <c r="BS15" s="80"/>
      <c r="BT15" s="70"/>
      <c r="BU15" s="70"/>
      <c r="BV15" s="70"/>
      <c r="BW15" s="71"/>
      <c r="BX15" s="71"/>
      <c r="BY15" s="71"/>
      <c r="BZ15" s="71"/>
    </row>
    <row r="16" spans="2:78" ht="28.7" customHeight="1" thickBot="1" x14ac:dyDescent="0.25">
      <c r="B16" s="72"/>
      <c r="AN16" s="72"/>
      <c r="AP16" s="160"/>
      <c r="AQ16" s="159" t="s">
        <v>51</v>
      </c>
      <c r="AS16" s="6"/>
      <c r="AU16" s="111" t="s">
        <v>77</v>
      </c>
      <c r="AW16" s="46">
        <v>45636.829201736109</v>
      </c>
      <c r="AX16" s="6"/>
      <c r="AZ16" s="6"/>
      <c r="BA16" s="6"/>
      <c r="BB16" s="6"/>
      <c r="BC16" s="6"/>
      <c r="BK16"/>
      <c r="BL16"/>
      <c r="BO16" s="104"/>
      <c r="BP16" s="79">
        <f ca="1">BP14+BP15</f>
        <v>7.4721653652999045</v>
      </c>
      <c r="BQ16" s="80" t="s">
        <v>57</v>
      </c>
      <c r="BR16" s="80"/>
      <c r="BS16" s="80"/>
      <c r="BT16" s="71"/>
      <c r="BU16" s="71"/>
      <c r="BV16" s="71"/>
      <c r="BW16" s="71"/>
      <c r="BX16" s="71"/>
      <c r="BY16" s="71"/>
      <c r="BZ16" s="71"/>
    </row>
    <row r="17" spans="1:78" ht="28.7" customHeight="1" x14ac:dyDescent="0.2">
      <c r="B17" s="72"/>
      <c r="AN17" s="72"/>
      <c r="AP17" s="160"/>
      <c r="AQ17" s="159" t="s">
        <v>52</v>
      </c>
      <c r="AS17" s="6"/>
      <c r="AU17" s="110" t="s">
        <v>38</v>
      </c>
      <c r="AV17" s="102"/>
      <c r="AW17" s="114">
        <f>AW16+AW15+AW18</f>
        <v>45641.843785069446</v>
      </c>
      <c r="AX17" s="73"/>
      <c r="AZ17" s="6"/>
      <c r="BA17" s="6"/>
      <c r="BB17" s="6"/>
      <c r="BC17" s="6"/>
      <c r="BK17"/>
      <c r="BL17"/>
      <c r="BO17" s="105"/>
      <c r="BP17" s="97">
        <f ca="1">INT(BP16)</f>
        <v>7</v>
      </c>
      <c r="BQ17" s="80" t="s">
        <v>60</v>
      </c>
      <c r="BR17" s="80"/>
      <c r="BS17" s="80"/>
      <c r="BT17" s="106"/>
      <c r="BU17" s="106"/>
      <c r="BV17" s="106"/>
      <c r="BW17" s="106"/>
      <c r="BX17" s="106"/>
      <c r="BY17" s="71"/>
      <c r="BZ17" s="71"/>
    </row>
    <row r="18" spans="1:78" ht="28.7" customHeight="1" x14ac:dyDescent="0.2">
      <c r="B18" s="72"/>
      <c r="AN18" s="72"/>
      <c r="AO18" s="62"/>
      <c r="AP18" s="160"/>
      <c r="AQ18" s="159" t="s">
        <v>107</v>
      </c>
      <c r="AS18" s="6"/>
      <c r="AU18" s="111"/>
      <c r="AW18" s="112">
        <v>5.0006944444444441</v>
      </c>
      <c r="AX18" s="50" t="s">
        <v>83</v>
      </c>
      <c r="AZ18" s="62"/>
      <c r="BA18" s="62"/>
      <c r="BB18" s="62"/>
      <c r="BC18" s="62"/>
      <c r="BK18"/>
      <c r="BL18"/>
      <c r="BP18" s="97">
        <f ca="1">IF(BP17=0,1,BP17)</f>
        <v>7</v>
      </c>
      <c r="BQ18" s="80" t="s">
        <v>58</v>
      </c>
      <c r="BR18" s="92"/>
      <c r="BS18" s="92"/>
    </row>
    <row r="19" spans="1:78" ht="28.7" customHeight="1" x14ac:dyDescent="0.2">
      <c r="B19" s="72"/>
      <c r="AN19" s="72"/>
      <c r="AO19" s="108"/>
      <c r="AP19" s="160"/>
      <c r="AQ19" s="159" t="s">
        <v>108</v>
      </c>
      <c r="AS19" s="6"/>
      <c r="AX19" s="52" t="s">
        <v>84</v>
      </c>
      <c r="AZ19" s="112"/>
      <c r="BA19" s="62"/>
      <c r="BB19" s="62"/>
      <c r="BC19" s="62"/>
      <c r="BL19"/>
      <c r="BP19" s="92" t="s">
        <v>28</v>
      </c>
      <c r="BQ19" s="92"/>
      <c r="BR19" s="92"/>
      <c r="BS19" s="92"/>
    </row>
    <row r="20" spans="1:78" ht="28.7" customHeight="1" x14ac:dyDescent="0.2">
      <c r="B20" s="72"/>
      <c r="AN20" s="72"/>
      <c r="AO20" s="108"/>
      <c r="AX20" s="51" t="s">
        <v>41</v>
      </c>
      <c r="AY20" s="53">
        <v>0</v>
      </c>
      <c r="AZ20" s="117" t="s">
        <v>39</v>
      </c>
      <c r="BA20" s="62"/>
      <c r="BO20" s="105"/>
      <c r="BP20" s="5" t="s">
        <v>9</v>
      </c>
      <c r="BQ20" s="103"/>
      <c r="BR20" s="103"/>
      <c r="BS20" s="103"/>
      <c r="BT20" s="106"/>
      <c r="BU20" s="106"/>
      <c r="BV20" s="106"/>
      <c r="BW20" s="106"/>
      <c r="BX20" s="106"/>
      <c r="BY20" s="71"/>
      <c r="BZ20" s="71"/>
    </row>
    <row r="21" spans="1:78" ht="28.7" customHeight="1" x14ac:dyDescent="0.2">
      <c r="B21" s="72"/>
      <c r="AN21" s="72"/>
      <c r="AO21" s="6"/>
      <c r="AP21" s="33"/>
      <c r="AT21"/>
      <c r="AU21"/>
      <c r="AV21"/>
      <c r="AW21"/>
      <c r="AX21"/>
      <c r="AY21"/>
      <c r="AZ21"/>
      <c r="BA21"/>
      <c r="BE21" s="33"/>
      <c r="BH21" s="33"/>
      <c r="BP21" s="5" t="s">
        <v>7</v>
      </c>
      <c r="BQ21" s="92"/>
      <c r="BR21" s="92"/>
      <c r="BS21" s="92"/>
      <c r="BT21" s="106"/>
      <c r="BU21" s="106"/>
      <c r="BV21" s="105"/>
      <c r="BW21" s="105"/>
      <c r="BX21" s="105"/>
      <c r="BY21" s="105"/>
      <c r="BZ21" s="105"/>
    </row>
    <row r="22" spans="1:78" ht="28.7" customHeight="1" x14ac:dyDescent="0.2">
      <c r="B22" s="72"/>
      <c r="AN22" s="72"/>
      <c r="AO22" s="6"/>
      <c r="AT22"/>
      <c r="AU22"/>
      <c r="AV22"/>
      <c r="AW22"/>
      <c r="AX22"/>
      <c r="AY22"/>
      <c r="AZ22"/>
      <c r="BA22"/>
      <c r="BP22" s="5" t="s">
        <v>6</v>
      </c>
      <c r="BQ22" s="103"/>
      <c r="BR22" s="103"/>
      <c r="BS22" s="103"/>
      <c r="BT22" s="106"/>
      <c r="BU22" s="106"/>
      <c r="BV22" s="105"/>
      <c r="BW22" s="105"/>
      <c r="BX22" s="105"/>
      <c r="BY22" s="105"/>
      <c r="BZ22" s="105"/>
    </row>
    <row r="23" spans="1:78" ht="28.7" customHeight="1" x14ac:dyDescent="0.2">
      <c r="B23" s="72"/>
      <c r="AN23" s="72"/>
      <c r="AO23" s="6"/>
      <c r="AT23"/>
      <c r="AU23"/>
      <c r="AV23"/>
      <c r="AW23"/>
      <c r="AX23"/>
      <c r="AY23"/>
      <c r="AZ23"/>
      <c r="BA23"/>
      <c r="BP23" s="5" t="s">
        <v>8</v>
      </c>
      <c r="BQ23" s="92"/>
      <c r="BR23" s="92"/>
      <c r="BS23" s="92"/>
      <c r="BT23" s="106"/>
      <c r="BU23" s="106"/>
      <c r="BV23" s="105"/>
      <c r="BW23" s="105"/>
      <c r="BX23" s="105"/>
      <c r="BY23" s="105"/>
    </row>
    <row r="24" spans="1:78" ht="28.7" customHeight="1" x14ac:dyDescent="0.35">
      <c r="B24" s="72"/>
      <c r="AN24" s="72"/>
      <c r="AO24" s="62"/>
      <c r="BP24" s="137" t="s">
        <v>61</v>
      </c>
      <c r="BQ24" s="92"/>
      <c r="BR24" s="92"/>
      <c r="BS24" s="92"/>
      <c r="BT24" s="71"/>
      <c r="BU24" s="71"/>
    </row>
    <row r="25" spans="1:78" ht="28.7" customHeight="1" x14ac:dyDescent="0.35">
      <c r="B25" s="72"/>
      <c r="AN25" s="72"/>
      <c r="AO25" s="62"/>
      <c r="BP25" s="137" t="s">
        <v>62</v>
      </c>
      <c r="BT25" s="71"/>
      <c r="BU25" s="71"/>
    </row>
    <row r="26" spans="1:78" ht="28.7" customHeight="1" x14ac:dyDescent="0.2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35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BT26" s="71"/>
      <c r="BU26" s="71"/>
    </row>
    <row r="27" spans="1:78" ht="28.7" customHeight="1" x14ac:dyDescent="0.2">
      <c r="A27" s="104"/>
      <c r="B27" s="104"/>
      <c r="C27" s="115"/>
      <c r="D27" s="120" t="s">
        <v>80</v>
      </c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15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K27" s="116" t="s">
        <v>0</v>
      </c>
      <c r="AU27" s="77"/>
      <c r="BA27" s="77"/>
    </row>
    <row r="28" spans="1:78" ht="28.7" customHeight="1" x14ac:dyDescent="0.2">
      <c r="A28" s="104"/>
      <c r="B28" s="104"/>
      <c r="C28" s="104"/>
      <c r="D28" s="138" t="s">
        <v>85</v>
      </c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38" t="s">
        <v>86</v>
      </c>
      <c r="AA28" s="104"/>
      <c r="AB28" s="104"/>
      <c r="AC28" s="104"/>
      <c r="AD28" s="104"/>
      <c r="AE28" s="104"/>
      <c r="AU28" s="45"/>
      <c r="BA28" s="45"/>
    </row>
    <row r="29" spans="1:78" ht="28.7" customHeight="1" x14ac:dyDescent="0.2">
      <c r="A29" s="104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</row>
    <row r="30" spans="1:78" ht="28.7" customHeight="1" x14ac:dyDescent="0.2">
      <c r="A30" s="104"/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</row>
    <row r="31" spans="1:78" ht="28.7" customHeight="1" x14ac:dyDescent="0.2">
      <c r="A31" s="104"/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</row>
    <row r="32" spans="1:78" ht="28.7" customHeight="1" x14ac:dyDescent="0.2">
      <c r="A32" s="104"/>
      <c r="B32" s="104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</row>
    <row r="33" spans="1:31" ht="28.7" customHeight="1" x14ac:dyDescent="0.2">
      <c r="A33" s="104"/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</row>
    <row r="34" spans="1:31" ht="28.7" customHeight="1" x14ac:dyDescent="0.2">
      <c r="A34" s="104"/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</row>
    <row r="35" spans="1:31" ht="28.7" customHeight="1" x14ac:dyDescent="0.2">
      <c r="A35" s="104"/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</row>
    <row r="36" spans="1:31" ht="28.7" customHeight="1" x14ac:dyDescent="0.2">
      <c r="A36" s="104"/>
      <c r="B36" s="104"/>
      <c r="C36" s="104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</row>
    <row r="37" spans="1:31" ht="28.7" customHeight="1" x14ac:dyDescent="0.2">
      <c r="A37" s="104"/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</row>
    <row r="38" spans="1:31" ht="28.7" customHeight="1" x14ac:dyDescent="0.2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</row>
    <row r="39" spans="1:31" ht="28.7" customHeight="1" x14ac:dyDescent="0.2">
      <c r="A39" s="1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/>
      <c r="P39"/>
      <c r="Q39"/>
      <c r="R39"/>
      <c r="S39"/>
      <c r="T39"/>
      <c r="U39"/>
      <c r="V39"/>
      <c r="W39"/>
      <c r="X39"/>
      <c r="Y39"/>
      <c r="Z39"/>
      <c r="AA39"/>
      <c r="AB39" s="104"/>
      <c r="AC39" s="104"/>
      <c r="AD39" s="104"/>
      <c r="AE39" s="104"/>
    </row>
    <row r="40" spans="1:31" ht="28.7" customHeight="1" x14ac:dyDescent="0.2">
      <c r="A40" s="104"/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/>
      <c r="P40"/>
      <c r="Q40"/>
      <c r="R40"/>
      <c r="S40"/>
      <c r="T40"/>
      <c r="U40"/>
      <c r="V40"/>
      <c r="W40"/>
      <c r="X40"/>
      <c r="Y40"/>
      <c r="Z40"/>
      <c r="AA40"/>
      <c r="AB40" s="104"/>
      <c r="AC40" s="104"/>
      <c r="AD40" s="104"/>
      <c r="AE40" s="104"/>
    </row>
    <row r="41" spans="1:31" ht="28.7" customHeight="1" x14ac:dyDescent="0.2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/>
      <c r="P41"/>
      <c r="Q41"/>
      <c r="R41"/>
      <c r="S41"/>
      <c r="T41"/>
      <c r="U41"/>
      <c r="V41"/>
      <c r="W41"/>
      <c r="X41"/>
      <c r="Y41"/>
      <c r="Z41"/>
      <c r="AA41"/>
      <c r="AB41" s="104"/>
      <c r="AC41" s="104"/>
      <c r="AD41" s="104"/>
      <c r="AE41" s="104"/>
    </row>
    <row r="42" spans="1:31" ht="28.7" customHeight="1" x14ac:dyDescent="0.2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/>
      <c r="P42"/>
      <c r="Q42"/>
      <c r="R42"/>
      <c r="S42"/>
      <c r="T42"/>
      <c r="U42"/>
      <c r="V42"/>
      <c r="W42"/>
      <c r="X42"/>
      <c r="Y42"/>
      <c r="Z42"/>
      <c r="AA42"/>
      <c r="AB42" s="104"/>
      <c r="AC42" s="104"/>
      <c r="AD42" s="104"/>
      <c r="AE42" s="104"/>
    </row>
    <row r="43" spans="1:31" ht="28.7" customHeight="1" x14ac:dyDescent="0.2">
      <c r="A43" s="104"/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/>
      <c r="P43"/>
      <c r="Q43"/>
      <c r="R43"/>
      <c r="S43"/>
      <c r="T43"/>
      <c r="U43"/>
      <c r="V43"/>
      <c r="W43"/>
      <c r="X43"/>
      <c r="Y43"/>
      <c r="Z43"/>
      <c r="AA43"/>
      <c r="AB43" s="104"/>
      <c r="AC43" s="104"/>
      <c r="AD43" s="104"/>
      <c r="AE43" s="104"/>
    </row>
    <row r="44" spans="1:31" ht="28.7" customHeight="1" x14ac:dyDescent="0.2">
      <c r="A44" s="104"/>
      <c r="B44" s="104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/>
      <c r="P44"/>
      <c r="Q44"/>
      <c r="R44"/>
      <c r="S44"/>
      <c r="T44"/>
      <c r="U44"/>
      <c r="V44"/>
      <c r="W44"/>
      <c r="X44"/>
      <c r="Y44"/>
      <c r="Z44"/>
      <c r="AA44"/>
      <c r="AB44" s="104"/>
      <c r="AC44" s="104"/>
      <c r="AD44" s="104"/>
      <c r="AE44" s="104"/>
    </row>
    <row r="45" spans="1:31" ht="28.7" customHeight="1" x14ac:dyDescent="0.2">
      <c r="A45" s="104"/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/>
      <c r="P45"/>
      <c r="Q45"/>
      <c r="R45"/>
      <c r="S45"/>
      <c r="T45"/>
      <c r="U45"/>
      <c r="V45"/>
      <c r="W45"/>
      <c r="X45"/>
      <c r="Y45"/>
      <c r="Z45"/>
      <c r="AA45"/>
      <c r="AB45" s="104"/>
      <c r="AC45" s="104"/>
      <c r="AD45" s="104"/>
      <c r="AE45" s="104"/>
    </row>
    <row r="46" spans="1:31" ht="28.7" customHeight="1" x14ac:dyDescent="0.2">
      <c r="A46" s="104"/>
      <c r="B46" s="104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</row>
    <row r="47" spans="1:31" ht="28.7" customHeight="1" x14ac:dyDescent="0.2">
      <c r="A47" s="104"/>
      <c r="B47" s="104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</row>
    <row r="48" spans="1:31" ht="28.7" customHeight="1" x14ac:dyDescent="0.2">
      <c r="A48" s="104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</row>
  </sheetData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workbookViewId="0">
      <selection activeCell="D13" sqref="D13"/>
    </sheetView>
  </sheetViews>
  <sheetFormatPr baseColWidth="10" defaultRowHeight="18.75" x14ac:dyDescent="0.3"/>
  <cols>
    <col min="1" max="1" width="17.83203125" style="12" customWidth="1"/>
    <col min="2" max="2" width="14.5" style="12" customWidth="1"/>
    <col min="3" max="3" width="51.33203125" style="12" customWidth="1"/>
    <col min="4" max="4" width="72.83203125" style="1" customWidth="1"/>
    <col min="5" max="5" width="6.5" style="1" hidden="1" customWidth="1"/>
    <col min="6" max="6" width="30.33203125" style="1" customWidth="1"/>
    <col min="7" max="16384" width="12" style="1"/>
  </cols>
  <sheetData>
    <row r="1" spans="1:8" ht="20.25" x14ac:dyDescent="0.3">
      <c r="A1" s="11" t="s">
        <v>2</v>
      </c>
      <c r="C1" s="13" t="s">
        <v>33</v>
      </c>
      <c r="D1" s="25" t="s">
        <v>27</v>
      </c>
    </row>
    <row r="2" spans="1:8" x14ac:dyDescent="0.3">
      <c r="C2" s="14" t="s">
        <v>34</v>
      </c>
      <c r="D2" s="22"/>
    </row>
    <row r="3" spans="1:8" ht="20.25" x14ac:dyDescent="0.3">
      <c r="A3" s="11" t="s">
        <v>3</v>
      </c>
      <c r="C3" s="20" t="s">
        <v>18</v>
      </c>
      <c r="D3" s="9"/>
      <c r="F3" s="15"/>
    </row>
    <row r="4" spans="1:8" ht="20.25" x14ac:dyDescent="0.3">
      <c r="A4" s="12" t="s">
        <v>19</v>
      </c>
      <c r="D4" s="9"/>
      <c r="F4"/>
      <c r="G4"/>
      <c r="H4"/>
    </row>
    <row r="5" spans="1:8" ht="20.25" x14ac:dyDescent="0.3">
      <c r="A5" s="12" t="s">
        <v>72</v>
      </c>
      <c r="D5" s="26" t="s">
        <v>32</v>
      </c>
      <c r="E5" s="3"/>
    </row>
    <row r="6" spans="1:8" ht="20.25" x14ac:dyDescent="0.3">
      <c r="A6" s="12" t="s">
        <v>10</v>
      </c>
      <c r="D6" s="22"/>
      <c r="E6" s="3"/>
      <c r="G6" s="12"/>
      <c r="H6"/>
    </row>
    <row r="7" spans="1:8" ht="20.25" x14ac:dyDescent="0.3">
      <c r="A7" s="12" t="s">
        <v>73</v>
      </c>
      <c r="D7" s="9"/>
      <c r="E7" s="3"/>
      <c r="H7"/>
    </row>
    <row r="8" spans="1:8" ht="20.25" x14ac:dyDescent="0.3">
      <c r="A8" s="12" t="s">
        <v>74</v>
      </c>
      <c r="D8" s="9"/>
      <c r="E8" s="3"/>
    </row>
    <row r="9" spans="1:8" ht="20.25" x14ac:dyDescent="0.3">
      <c r="A9" s="12" t="s">
        <v>20</v>
      </c>
      <c r="D9" s="9"/>
      <c r="E9" s="3"/>
    </row>
    <row r="10" spans="1:8" ht="20.25" x14ac:dyDescent="0.3">
      <c r="A10" s="12" t="s">
        <v>29</v>
      </c>
      <c r="D10" s="9"/>
      <c r="E10" s="3"/>
    </row>
    <row r="11" spans="1:8" ht="21" thickBot="1" x14ac:dyDescent="0.35">
      <c r="C11" s="12" t="s">
        <v>54</v>
      </c>
      <c r="D11" s="36" t="s">
        <v>65</v>
      </c>
      <c r="E11" s="3"/>
    </row>
    <row r="12" spans="1:8" ht="20.25" x14ac:dyDescent="0.3">
      <c r="A12" s="16" t="s">
        <v>24</v>
      </c>
      <c r="D12" s="19" t="s">
        <v>23</v>
      </c>
      <c r="E12" s="3"/>
    </row>
    <row r="13" spans="1:8" ht="20.25" x14ac:dyDescent="0.3">
      <c r="A13" s="12" t="s">
        <v>75</v>
      </c>
      <c r="D13" s="19"/>
      <c r="E13" s="3"/>
    </row>
    <row r="14" spans="1:8" ht="20.25" x14ac:dyDescent="0.3">
      <c r="A14" s="12" t="s">
        <v>76</v>
      </c>
      <c r="D14" s="27"/>
      <c r="E14" s="3"/>
    </row>
    <row r="15" spans="1:8" ht="20.25" x14ac:dyDescent="0.3">
      <c r="A15" s="12" t="s">
        <v>25</v>
      </c>
      <c r="D15" s="28"/>
      <c r="E15" s="3"/>
    </row>
    <row r="16" spans="1:8" ht="20.25" x14ac:dyDescent="0.3">
      <c r="A16" s="12" t="s">
        <v>55</v>
      </c>
      <c r="D16" s="28"/>
      <c r="E16" s="3"/>
    </row>
    <row r="17" spans="1:5" ht="20.25" x14ac:dyDescent="0.3">
      <c r="A17" s="12" t="s">
        <v>21</v>
      </c>
      <c r="D17" s="28"/>
      <c r="E17" s="3"/>
    </row>
    <row r="18" spans="1:5" ht="20.25" x14ac:dyDescent="0.3">
      <c r="A18" s="12" t="s">
        <v>68</v>
      </c>
      <c r="D18" s="28"/>
      <c r="E18" s="3"/>
    </row>
    <row r="19" spans="1:5" ht="20.25" x14ac:dyDescent="0.3">
      <c r="A19" s="12" t="s">
        <v>22</v>
      </c>
      <c r="D19" s="28"/>
      <c r="E19" s="3"/>
    </row>
    <row r="20" spans="1:5" ht="20.25" x14ac:dyDescent="0.3">
      <c r="A20" s="12" t="s">
        <v>69</v>
      </c>
      <c r="D20" s="29"/>
      <c r="E20" s="3"/>
    </row>
    <row r="21" spans="1:5" ht="20.25" x14ac:dyDescent="0.3">
      <c r="A21" s="38" t="s">
        <v>82</v>
      </c>
      <c r="D21" s="27"/>
      <c r="E21" s="3"/>
    </row>
    <row r="22" spans="1:5" ht="20.25" x14ac:dyDescent="0.3">
      <c r="B22" s="1" t="s">
        <v>71</v>
      </c>
      <c r="D22" s="28"/>
      <c r="E22" s="3"/>
    </row>
    <row r="23" spans="1:5" ht="20.25" x14ac:dyDescent="0.3">
      <c r="A23" s="12" t="s">
        <v>70</v>
      </c>
      <c r="D23" s="27"/>
      <c r="E23" s="3"/>
    </row>
    <row r="24" spans="1:5" ht="20.25" x14ac:dyDescent="0.3">
      <c r="A24" s="12" t="s">
        <v>13</v>
      </c>
      <c r="D24" s="27"/>
      <c r="E24" s="3"/>
    </row>
    <row r="25" spans="1:5" ht="26.25" x14ac:dyDescent="0.4">
      <c r="A25" s="4" t="s">
        <v>0</v>
      </c>
      <c r="D25" s="27"/>
      <c r="E25" s="3"/>
    </row>
    <row r="26" spans="1:5" ht="20.25" x14ac:dyDescent="0.3">
      <c r="A26" s="17"/>
      <c r="C26" s="37"/>
      <c r="D26"/>
      <c r="E26" s="3"/>
    </row>
    <row r="27" spans="1:5" ht="20.25" x14ac:dyDescent="0.3">
      <c r="D27"/>
      <c r="E27" s="3"/>
    </row>
    <row r="28" spans="1:5" ht="20.25" x14ac:dyDescent="0.3">
      <c r="D28" s="3"/>
      <c r="E28" s="3"/>
    </row>
    <row r="29" spans="1:5" ht="20.25" x14ac:dyDescent="0.3">
      <c r="D29" s="3"/>
      <c r="E29" s="3" t="s">
        <v>0</v>
      </c>
    </row>
    <row r="30" spans="1:5" ht="20.25" x14ac:dyDescent="0.3">
      <c r="D30" s="3"/>
      <c r="E30" s="3"/>
    </row>
  </sheetData>
  <pageMargins left="0.52" right="0.16" top="0.35433070866141736" bottom="0.14000000000000001" header="0.23622047244094491" footer="0.12"/>
  <pageSetup paperSize="9" orientation="landscape" horizontalDpi="300" verticalDpi="300" r:id="rId1"/>
  <headerFooter alignWithMargins="0">
    <oddFooter xml:space="preserve">&amp;R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:Q30"/>
  <sheetViews>
    <sheetView workbookViewId="0"/>
  </sheetViews>
  <sheetFormatPr baseColWidth="10" defaultRowHeight="18.75" x14ac:dyDescent="0.3"/>
  <cols>
    <col min="14" max="14" width="17.83203125" style="12" customWidth="1"/>
    <col min="15" max="15" width="14.5" style="12" customWidth="1"/>
    <col min="16" max="16" width="51.33203125" style="12" customWidth="1"/>
    <col min="17" max="17" width="72.83203125" style="1" customWidth="1"/>
  </cols>
  <sheetData>
    <row r="1" spans="14:17" ht="21" thickBot="1" x14ac:dyDescent="0.3">
      <c r="N1" s="11" t="s">
        <v>2</v>
      </c>
      <c r="P1" s="13" t="s">
        <v>17</v>
      </c>
      <c r="Q1" s="21"/>
    </row>
    <row r="2" spans="14:17" ht="15.75" x14ac:dyDescent="0.25">
      <c r="P2" s="14" t="s">
        <v>11</v>
      </c>
      <c r="Q2" s="30"/>
    </row>
    <row r="3" spans="14:17" ht="20.25" x14ac:dyDescent="0.3">
      <c r="N3" s="11" t="s">
        <v>3</v>
      </c>
      <c r="P3" s="20" t="s">
        <v>18</v>
      </c>
      <c r="Q3" s="9" t="s">
        <v>30</v>
      </c>
    </row>
    <row r="4" spans="14:17" ht="20.25" x14ac:dyDescent="0.3">
      <c r="N4" s="12" t="s">
        <v>19</v>
      </c>
      <c r="Q4" s="9" t="s">
        <v>31</v>
      </c>
    </row>
    <row r="5" spans="14:17" ht="20.25" x14ac:dyDescent="0.3">
      <c r="N5" s="12" t="s">
        <v>14</v>
      </c>
      <c r="Q5" s="9"/>
    </row>
    <row r="6" spans="14:17" ht="15.75" x14ac:dyDescent="0.25">
      <c r="N6" s="12" t="s">
        <v>10</v>
      </c>
      <c r="Q6" s="22"/>
    </row>
    <row r="7" spans="14:17" ht="20.25" x14ac:dyDescent="0.3">
      <c r="N7" s="12" t="s">
        <v>53</v>
      </c>
      <c r="Q7" s="9"/>
    </row>
    <row r="8" spans="14:17" ht="20.25" x14ac:dyDescent="0.3">
      <c r="N8" s="12" t="s">
        <v>20</v>
      </c>
      <c r="Q8" s="9"/>
    </row>
    <row r="9" spans="14:17" ht="20.25" x14ac:dyDescent="0.3">
      <c r="N9" s="12" t="s">
        <v>29</v>
      </c>
      <c r="Q9" s="9"/>
    </row>
    <row r="10" spans="14:17" ht="20.25" x14ac:dyDescent="0.3">
      <c r="P10" s="12" t="s">
        <v>54</v>
      </c>
      <c r="Q10" s="9"/>
    </row>
    <row r="11" spans="14:17" ht="20.25" x14ac:dyDescent="0.25">
      <c r="N11" s="16" t="s">
        <v>24</v>
      </c>
      <c r="Q11" s="10"/>
    </row>
    <row r="12" spans="14:17" ht="20.25" x14ac:dyDescent="0.25">
      <c r="Q12" s="10"/>
    </row>
    <row r="13" spans="14:17" ht="15.75" x14ac:dyDescent="0.25">
      <c r="N13" s="12" t="s">
        <v>75</v>
      </c>
      <c r="Q13" s="31"/>
    </row>
    <row r="14" spans="14:17" x14ac:dyDescent="0.3">
      <c r="N14" s="12" t="s">
        <v>76</v>
      </c>
      <c r="Q14" s="18"/>
    </row>
    <row r="15" spans="14:17" ht="20.25" x14ac:dyDescent="0.3">
      <c r="Q15" s="9"/>
    </row>
    <row r="16" spans="14:17" ht="20.25" x14ac:dyDescent="0.3">
      <c r="N16" s="12" t="s">
        <v>25</v>
      </c>
      <c r="Q16" s="9"/>
    </row>
    <row r="17" spans="14:17" ht="20.25" x14ac:dyDescent="0.3">
      <c r="N17" s="12" t="s">
        <v>26</v>
      </c>
      <c r="Q17" s="9"/>
    </row>
    <row r="18" spans="14:17" ht="20.25" x14ac:dyDescent="0.3">
      <c r="Q18" s="9"/>
    </row>
    <row r="19" spans="14:17" ht="20.25" x14ac:dyDescent="0.3">
      <c r="N19" s="12" t="s">
        <v>21</v>
      </c>
      <c r="Q19" s="9"/>
    </row>
    <row r="20" spans="14:17" ht="20.25" x14ac:dyDescent="0.3">
      <c r="N20" s="12" t="s">
        <v>67</v>
      </c>
      <c r="Q20" s="24"/>
    </row>
    <row r="21" spans="14:17" x14ac:dyDescent="0.3">
      <c r="Q21" s="18"/>
    </row>
    <row r="22" spans="14:17" ht="20.25" x14ac:dyDescent="0.3">
      <c r="N22" s="12" t="s">
        <v>22</v>
      </c>
      <c r="Q22" s="9"/>
    </row>
    <row r="23" spans="14:17" x14ac:dyDescent="0.3">
      <c r="N23" s="12" t="s">
        <v>12</v>
      </c>
      <c r="Q23" s="18"/>
    </row>
    <row r="24" spans="14:17" ht="19.5" thickBot="1" x14ac:dyDescent="0.35">
      <c r="N24" s="12" t="s">
        <v>66</v>
      </c>
      <c r="Q24" s="23"/>
    </row>
    <row r="25" spans="14:17" x14ac:dyDescent="0.3">
      <c r="Q25" s="27"/>
    </row>
    <row r="26" spans="14:17" ht="15.75" x14ac:dyDescent="0.25">
      <c r="N26" s="12" t="s">
        <v>13</v>
      </c>
      <c r="Q26"/>
    </row>
    <row r="27" spans="14:17" ht="26.25" x14ac:dyDescent="0.4">
      <c r="N27" s="4" t="s">
        <v>0</v>
      </c>
      <c r="Q27"/>
    </row>
    <row r="28" spans="14:17" ht="20.25" x14ac:dyDescent="0.3">
      <c r="Q28" s="3"/>
    </row>
    <row r="29" spans="14:17" ht="20.25" x14ac:dyDescent="0.3">
      <c r="Q29" s="3"/>
    </row>
    <row r="30" spans="14:17" ht="20.25" x14ac:dyDescent="0.3">
      <c r="Q30" s="3"/>
    </row>
  </sheetData>
  <pageMargins left="0.19" right="0.22" top="0.26" bottom="0.24" header="0.12" footer="0.13"/>
  <pageSetup paperSize="9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5" zoomScaleNormal="75" workbookViewId="0">
      <selection activeCell="U18" sqref="U18"/>
    </sheetView>
  </sheetViews>
  <sheetFormatPr baseColWidth="10" defaultRowHeight="12.75" x14ac:dyDescent="0.2"/>
  <cols>
    <col min="8" max="8" width="17.33203125" customWidth="1"/>
    <col min="16" max="16" width="20.1640625" customWidth="1"/>
    <col min="17" max="17" width="12" customWidth="1"/>
  </cols>
  <sheetData/>
  <pageMargins left="0.61" right="0.32" top="0.31" bottom="0.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opLeftCell="A21" zoomScaleNormal="100" workbookViewId="0">
      <selection activeCell="I27" sqref="I27"/>
    </sheetView>
  </sheetViews>
  <sheetFormatPr baseColWidth="10" defaultColWidth="5.6640625" defaultRowHeight="60" customHeight="1" x14ac:dyDescent="0.2"/>
  <cols>
    <col min="1" max="1" width="8.5" style="136" customWidth="1"/>
    <col min="2" max="2" width="33.1640625" style="189" customWidth="1"/>
    <col min="3" max="3" width="5.6640625" style="39"/>
    <col min="4" max="4" width="8.5" style="179" customWidth="1"/>
    <col min="5" max="5" width="33.1640625" style="189" customWidth="1"/>
    <col min="6" max="7" width="5.6640625" style="39"/>
    <col min="8" max="8" width="10.83203125" style="39" customWidth="1"/>
    <col min="9" max="9" width="40.83203125" style="39" customWidth="1"/>
    <col min="10" max="16384" width="5.6640625" style="39"/>
  </cols>
  <sheetData>
    <row r="1" spans="1:12" ht="21.75" customHeight="1" x14ac:dyDescent="0.3">
      <c r="B1" s="178"/>
      <c r="E1" s="178"/>
      <c r="H1" s="149"/>
    </row>
    <row r="2" spans="1:12" ht="60" customHeight="1" x14ac:dyDescent="0.2">
      <c r="A2" s="180"/>
      <c r="B2" s="181" t="s">
        <v>110</v>
      </c>
      <c r="C2" s="135"/>
      <c r="D2" s="180"/>
      <c r="E2" s="181" t="s">
        <v>111</v>
      </c>
    </row>
    <row r="3" spans="1:12" ht="60" customHeight="1" x14ac:dyDescent="0.2">
      <c r="A3" s="134"/>
      <c r="B3" s="181" t="s">
        <v>112</v>
      </c>
      <c r="C3" s="135"/>
      <c r="D3" s="180"/>
      <c r="E3" s="181" t="s">
        <v>113</v>
      </c>
      <c r="I3" s="182"/>
    </row>
    <row r="4" spans="1:12" ht="60" customHeight="1" x14ac:dyDescent="0.2">
      <c r="A4" s="134"/>
      <c r="B4" s="181" t="s">
        <v>114</v>
      </c>
      <c r="C4" s="135"/>
      <c r="D4" s="180"/>
      <c r="E4" s="181" t="s">
        <v>115</v>
      </c>
      <c r="I4" s="182"/>
    </row>
    <row r="5" spans="1:12" ht="60" customHeight="1" x14ac:dyDescent="0.3">
      <c r="A5" s="134"/>
      <c r="B5" s="181" t="s">
        <v>116</v>
      </c>
      <c r="C5" s="135"/>
      <c r="D5" s="180"/>
      <c r="E5" s="181" t="s">
        <v>117</v>
      </c>
      <c r="H5" s="183"/>
      <c r="I5" s="182"/>
    </row>
    <row r="6" spans="1:12" ht="60" customHeight="1" x14ac:dyDescent="0.3">
      <c r="A6" s="134"/>
      <c r="B6" s="181" t="s">
        <v>118</v>
      </c>
      <c r="C6" s="135"/>
      <c r="D6" s="180"/>
      <c r="E6" s="181" t="s">
        <v>89</v>
      </c>
      <c r="H6" s="184"/>
      <c r="I6" s="182"/>
    </row>
    <row r="7" spans="1:12" ht="60" customHeight="1" x14ac:dyDescent="0.2">
      <c r="A7" s="134"/>
      <c r="B7" s="181" t="s">
        <v>119</v>
      </c>
      <c r="C7" s="135"/>
      <c r="D7" s="180"/>
      <c r="E7" s="181" t="s">
        <v>120</v>
      </c>
      <c r="I7" s="182"/>
    </row>
    <row r="8" spans="1:12" ht="60" customHeight="1" x14ac:dyDescent="0.2">
      <c r="A8" s="134"/>
      <c r="B8" s="181" t="s">
        <v>121</v>
      </c>
      <c r="C8" s="135"/>
      <c r="D8" s="180"/>
      <c r="E8" s="181" t="s">
        <v>122</v>
      </c>
      <c r="I8" s="182"/>
    </row>
    <row r="9" spans="1:12" ht="60" customHeight="1" x14ac:dyDescent="0.2">
      <c r="A9" s="134"/>
      <c r="B9" s="181" t="s">
        <v>123</v>
      </c>
      <c r="C9" s="135"/>
      <c r="D9" s="180"/>
      <c r="E9" s="181" t="s">
        <v>91</v>
      </c>
      <c r="I9" s="182"/>
    </row>
    <row r="10" spans="1:12" ht="60" customHeight="1" x14ac:dyDescent="0.2">
      <c r="A10" s="134"/>
      <c r="B10" s="181" t="s">
        <v>114</v>
      </c>
      <c r="C10" s="135"/>
      <c r="D10" s="180"/>
      <c r="E10" s="185" t="s">
        <v>124</v>
      </c>
      <c r="I10" s="182"/>
    </row>
    <row r="11" spans="1:12" ht="60" customHeight="1" x14ac:dyDescent="0.2">
      <c r="A11" s="134"/>
      <c r="B11" s="181" t="s">
        <v>46</v>
      </c>
      <c r="C11" s="135"/>
      <c r="D11" s="180"/>
      <c r="E11" s="185" t="s">
        <v>125</v>
      </c>
      <c r="I11" s="182"/>
    </row>
    <row r="12" spans="1:12" ht="60" customHeight="1" x14ac:dyDescent="0.2">
      <c r="A12" s="134"/>
      <c r="B12" s="181" t="s">
        <v>126</v>
      </c>
      <c r="C12" s="135"/>
      <c r="D12" s="180"/>
      <c r="E12" s="185" t="s">
        <v>127</v>
      </c>
      <c r="I12" s="182"/>
    </row>
    <row r="13" spans="1:12" ht="60" customHeight="1" x14ac:dyDescent="0.3">
      <c r="A13" s="134"/>
      <c r="B13" s="181" t="s">
        <v>128</v>
      </c>
      <c r="C13" s="135"/>
      <c r="D13" s="180"/>
      <c r="E13" s="181" t="s">
        <v>129</v>
      </c>
      <c r="K13" s="186"/>
      <c r="L13" s="187"/>
    </row>
    <row r="14" spans="1:12" ht="60" customHeight="1" x14ac:dyDescent="0.3">
      <c r="A14" s="134"/>
      <c r="B14" s="185" t="s">
        <v>48</v>
      </c>
      <c r="C14" s="135"/>
      <c r="D14" s="180"/>
      <c r="E14" s="181" t="s">
        <v>130</v>
      </c>
      <c r="K14" s="186"/>
      <c r="L14" s="187"/>
    </row>
    <row r="15" spans="1:12" ht="60" customHeight="1" x14ac:dyDescent="0.3">
      <c r="A15" s="134"/>
      <c r="B15" s="181" t="s">
        <v>131</v>
      </c>
      <c r="C15" s="135"/>
      <c r="D15" s="180"/>
      <c r="E15" s="185" t="s">
        <v>132</v>
      </c>
      <c r="K15" s="186"/>
      <c r="L15" s="187"/>
    </row>
    <row r="16" spans="1:12" ht="60" customHeight="1" x14ac:dyDescent="0.3">
      <c r="A16" s="134"/>
      <c r="B16" s="185" t="s">
        <v>133</v>
      </c>
      <c r="C16" s="135"/>
      <c r="D16" s="180"/>
      <c r="E16" s="181" t="s">
        <v>134</v>
      </c>
      <c r="K16" s="186"/>
      <c r="L16" s="187"/>
    </row>
    <row r="17" spans="1:12" ht="60" customHeight="1" x14ac:dyDescent="0.3">
      <c r="A17" s="134"/>
      <c r="B17" s="185" t="s">
        <v>135</v>
      </c>
      <c r="C17" s="135"/>
      <c r="D17" s="180"/>
      <c r="E17" s="181" t="s">
        <v>136</v>
      </c>
      <c r="I17" s="133"/>
      <c r="J17" s="150"/>
      <c r="K17" s="186"/>
      <c r="L17" s="187"/>
    </row>
    <row r="18" spans="1:12" ht="60" customHeight="1" x14ac:dyDescent="0.3">
      <c r="A18" s="134"/>
      <c r="B18" s="181" t="s">
        <v>137</v>
      </c>
      <c r="C18" s="135"/>
      <c r="D18" s="180"/>
      <c r="E18" s="181" t="s">
        <v>138</v>
      </c>
      <c r="I18" s="151"/>
      <c r="J18" s="132"/>
      <c r="K18" s="186"/>
      <c r="L18" s="187"/>
    </row>
    <row r="19" spans="1:12" ht="60" customHeight="1" x14ac:dyDescent="0.3">
      <c r="A19" s="134"/>
      <c r="B19" s="185" t="s">
        <v>139</v>
      </c>
      <c r="C19" s="135"/>
      <c r="D19" s="180"/>
      <c r="E19" s="181" t="s">
        <v>140</v>
      </c>
      <c r="I19" s="151"/>
      <c r="J19" s="132"/>
      <c r="K19" s="186"/>
      <c r="L19" s="187"/>
    </row>
    <row r="20" spans="1:12" ht="60" customHeight="1" x14ac:dyDescent="0.3">
      <c r="A20" s="134"/>
      <c r="B20" s="181" t="s">
        <v>141</v>
      </c>
      <c r="C20" s="135"/>
      <c r="D20" s="180"/>
      <c r="E20" s="181" t="s">
        <v>142</v>
      </c>
      <c r="I20" s="151"/>
      <c r="J20" s="132"/>
      <c r="K20" s="186"/>
      <c r="L20" s="187"/>
    </row>
    <row r="21" spans="1:12" ht="60" customHeight="1" x14ac:dyDescent="0.3">
      <c r="A21" s="134"/>
      <c r="B21" s="185" t="s">
        <v>48</v>
      </c>
      <c r="C21" s="135"/>
      <c r="D21" s="180"/>
      <c r="E21" s="140" t="s">
        <v>103</v>
      </c>
      <c r="I21" s="151"/>
      <c r="J21" s="132"/>
      <c r="K21" s="186"/>
      <c r="L21" s="187"/>
    </row>
    <row r="22" spans="1:12" ht="60" customHeight="1" x14ac:dyDescent="0.3">
      <c r="A22" s="134"/>
      <c r="B22" s="140" t="s">
        <v>102</v>
      </c>
      <c r="C22" s="135"/>
      <c r="D22" s="180"/>
      <c r="E22" s="181" t="s">
        <v>91</v>
      </c>
      <c r="I22" s="151"/>
      <c r="J22" s="132"/>
      <c r="K22" s="186"/>
      <c r="L22" s="187"/>
    </row>
    <row r="23" spans="1:12" ht="60" customHeight="1" x14ac:dyDescent="0.3">
      <c r="A23" s="134"/>
      <c r="B23" s="185" t="s">
        <v>89</v>
      </c>
      <c r="C23" s="135"/>
      <c r="D23" s="180"/>
      <c r="E23" s="185" t="s">
        <v>104</v>
      </c>
      <c r="I23" s="151"/>
      <c r="J23" s="132"/>
      <c r="K23" s="186"/>
      <c r="L23" s="187"/>
    </row>
    <row r="24" spans="1:12" ht="60" customHeight="1" x14ac:dyDescent="0.3">
      <c r="A24" s="134"/>
      <c r="B24" s="185" t="s">
        <v>49</v>
      </c>
      <c r="C24" s="135"/>
      <c r="D24" s="180"/>
      <c r="E24" s="185" t="s">
        <v>105</v>
      </c>
      <c r="I24" s="151"/>
      <c r="J24" s="132"/>
      <c r="K24" s="186"/>
      <c r="L24" s="187"/>
    </row>
    <row r="25" spans="1:12" ht="60" customHeight="1" x14ac:dyDescent="0.3">
      <c r="A25" s="134"/>
      <c r="B25" s="185" t="s">
        <v>47</v>
      </c>
      <c r="C25" s="135"/>
      <c r="D25" s="180"/>
      <c r="E25" s="181" t="s">
        <v>50</v>
      </c>
      <c r="I25" s="151"/>
      <c r="J25" s="132"/>
      <c r="K25" s="186"/>
      <c r="L25" s="187"/>
    </row>
    <row r="26" spans="1:12" ht="60" customHeight="1" x14ac:dyDescent="0.3">
      <c r="A26" s="134"/>
      <c r="B26" s="185" t="s">
        <v>106</v>
      </c>
      <c r="C26" s="135"/>
      <c r="D26" s="180"/>
      <c r="E26" s="188" t="s">
        <v>51</v>
      </c>
      <c r="I26" s="151"/>
      <c r="J26" s="132"/>
      <c r="K26" s="186"/>
      <c r="L26" s="187"/>
    </row>
    <row r="27" spans="1:12" ht="60" customHeight="1" x14ac:dyDescent="0.3">
      <c r="A27" s="134"/>
      <c r="B27" s="185" t="s">
        <v>52</v>
      </c>
      <c r="C27" s="135"/>
      <c r="D27" s="180"/>
      <c r="E27" s="181" t="s">
        <v>107</v>
      </c>
      <c r="I27" s="151"/>
      <c r="J27" s="132"/>
      <c r="K27" s="186"/>
      <c r="L27" s="187"/>
    </row>
    <row r="28" spans="1:12" ht="60" customHeight="1" x14ac:dyDescent="0.2">
      <c r="A28" s="134"/>
      <c r="B28" s="185" t="s">
        <v>108</v>
      </c>
      <c r="C28" s="135"/>
      <c r="D28" s="180"/>
      <c r="E28" s="181"/>
      <c r="I28" s="151"/>
      <c r="J28" s="132"/>
    </row>
    <row r="29" spans="1:12" ht="60" customHeight="1" x14ac:dyDescent="0.2">
      <c r="A29" s="134"/>
      <c r="B29" s="185"/>
      <c r="C29" s="135"/>
      <c r="D29" s="180"/>
      <c r="E29" s="181"/>
      <c r="I29" s="151"/>
      <c r="J29" s="132"/>
    </row>
    <row r="30" spans="1:12" ht="60" customHeight="1" x14ac:dyDescent="0.2">
      <c r="A30" s="134"/>
      <c r="B30" s="185"/>
      <c r="C30" s="135"/>
      <c r="D30" s="180"/>
      <c r="E30" s="181"/>
      <c r="I30" s="151"/>
      <c r="J30" s="132"/>
    </row>
    <row r="31" spans="1:12" ht="60" customHeight="1" x14ac:dyDescent="0.2">
      <c r="A31" s="134"/>
      <c r="B31" s="185"/>
      <c r="C31" s="135"/>
      <c r="D31" s="180"/>
      <c r="E31" s="181"/>
      <c r="I31" s="151"/>
      <c r="J31" s="132"/>
    </row>
    <row r="32" spans="1:12" ht="60" customHeight="1" x14ac:dyDescent="0.2">
      <c r="I32" s="151"/>
      <c r="J32" s="132"/>
    </row>
  </sheetData>
  <pageMargins left="0.54" right="0.46" top="0.54" bottom="0.78740157499999996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45"/>
  <sheetViews>
    <sheetView showGridLines="0" zoomScale="70" zoomScaleNormal="70" workbookViewId="0">
      <selection activeCell="I20" sqref="I20"/>
    </sheetView>
  </sheetViews>
  <sheetFormatPr baseColWidth="10" defaultColWidth="5.6640625" defaultRowHeight="28.7" customHeight="1" outlineLevelCol="1" x14ac:dyDescent="0.3"/>
  <cols>
    <col min="1" max="1" width="10.83203125" style="1" customWidth="1"/>
    <col min="2" max="2" width="47.5" style="1" customWidth="1"/>
    <col min="3" max="3" width="5.6640625" style="133"/>
    <col min="4" max="4" width="10.83203125" style="160" customWidth="1"/>
    <col min="5" max="5" width="46.33203125" style="1" customWidth="1"/>
    <col min="6" max="6" width="10.83203125" style="133" customWidth="1"/>
    <col min="7" max="7" width="5.6640625" style="133"/>
    <col min="8" max="8" width="10.83203125" style="160" customWidth="1"/>
    <col min="9" max="9" width="46.33203125" style="1" customWidth="1"/>
    <col min="10" max="10" width="40.83203125" style="133" customWidth="1"/>
    <col min="11" max="11" width="10.83203125" style="133" customWidth="1"/>
    <col min="12" max="12" width="40.83203125" style="133" customWidth="1"/>
    <col min="13" max="13" width="9.6640625" style="132" customWidth="1"/>
    <col min="14" max="14" width="5.6640625" style="133"/>
    <col min="15" max="15" width="10.33203125" style="133" customWidth="1"/>
    <col min="16" max="16" width="7.5" style="133" customWidth="1"/>
    <col min="17" max="17" width="20.6640625" style="133" bestFit="1" customWidth="1"/>
    <col min="18" max="18" width="17.1640625" style="133" customWidth="1"/>
    <col min="19" max="19" width="15.6640625" style="133" customWidth="1"/>
    <col min="20" max="20" width="17" style="133" customWidth="1"/>
    <col min="21" max="24" width="5.6640625" style="133"/>
    <col min="25" max="25" width="5.83203125" style="133" customWidth="1"/>
    <col min="26" max="26" width="10.83203125" style="133" customWidth="1"/>
    <col min="27" max="27" width="40.83203125" style="133" customWidth="1"/>
    <col min="28" max="28" width="5.6640625" style="153" customWidth="1"/>
    <col min="29" max="29" width="10.83203125" style="133" customWidth="1"/>
    <col min="30" max="30" width="40.83203125" style="133" customWidth="1"/>
    <col min="31" max="31" width="5.6640625" style="153" customWidth="1"/>
    <col min="32" max="32" width="10.83203125" style="154" customWidth="1"/>
    <col min="33" max="33" width="40.83203125" style="155" customWidth="1"/>
    <col min="34" max="34" width="5.6640625" style="153" customWidth="1"/>
    <col min="35" max="35" width="5.6640625" style="132"/>
    <col min="36" max="36" width="5.6640625" style="132" hidden="1" customWidth="1" outlineLevel="1"/>
    <col min="37" max="37" width="50" style="172" hidden="1" customWidth="1" outlineLevel="1"/>
    <col min="38" max="38" width="31.6640625" style="172" hidden="1" customWidth="1" outlineLevel="1"/>
    <col min="39" max="39" width="5.6640625" style="172" hidden="1" customWidth="1" outlineLevel="1"/>
    <col min="40" max="40" width="12.5" style="172" hidden="1" customWidth="1" outlineLevel="1"/>
    <col min="41" max="41" width="5.6640625" style="132" hidden="1" customWidth="1" outlineLevel="1"/>
    <col min="42" max="42" width="5.6640625" style="132" collapsed="1"/>
    <col min="43" max="16384" width="5.6640625" style="132"/>
  </cols>
  <sheetData>
    <row r="1" spans="1:52" ht="28.7" customHeight="1" x14ac:dyDescent="0.3">
      <c r="A1" s="149" t="s">
        <v>100</v>
      </c>
      <c r="B1" s="133"/>
      <c r="D1" s="150" t="s">
        <v>101</v>
      </c>
      <c r="E1" s="133"/>
      <c r="H1" s="150" t="s">
        <v>109</v>
      </c>
      <c r="I1" s="133"/>
      <c r="J1" s="139"/>
      <c r="L1" s="139"/>
      <c r="M1" s="133"/>
      <c r="O1" s="152"/>
      <c r="AB1" s="133"/>
      <c r="AE1" s="133"/>
      <c r="AF1" s="133"/>
      <c r="AG1" s="133"/>
      <c r="AH1" s="133"/>
      <c r="AI1" s="133"/>
      <c r="AJ1" s="133"/>
      <c r="AK1" s="133"/>
      <c r="AL1" s="153"/>
      <c r="AM1" s="133"/>
      <c r="AN1" s="133"/>
      <c r="AO1" s="153"/>
      <c r="AP1" s="154"/>
      <c r="AQ1" s="155"/>
      <c r="AR1" s="153"/>
      <c r="AU1" s="156" t="s">
        <v>61</v>
      </c>
      <c r="AV1" s="157"/>
      <c r="AW1" s="157"/>
      <c r="AX1" s="157"/>
      <c r="AY1" s="158"/>
      <c r="AZ1" s="158"/>
    </row>
    <row r="2" spans="1:52" ht="28.7" customHeight="1" x14ac:dyDescent="0.3">
      <c r="B2" s="159" t="s">
        <v>95</v>
      </c>
      <c r="C2" s="151">
        <v>1</v>
      </c>
      <c r="E2" s="159" t="s">
        <v>48</v>
      </c>
      <c r="G2" s="151">
        <v>1</v>
      </c>
      <c r="I2" s="159" t="s">
        <v>48</v>
      </c>
      <c r="J2" s="139"/>
      <c r="M2" s="133"/>
      <c r="AB2" s="133"/>
      <c r="AE2" s="133"/>
      <c r="AF2" s="133"/>
      <c r="AG2" s="133"/>
      <c r="AK2" s="157" t="s">
        <v>28</v>
      </c>
      <c r="AL2" s="157"/>
      <c r="AM2" s="157"/>
      <c r="AN2" s="157"/>
    </row>
    <row r="3" spans="1:52" ht="28.7" customHeight="1" x14ac:dyDescent="0.3">
      <c r="B3" s="159" t="s">
        <v>52</v>
      </c>
      <c r="C3" s="151">
        <v>2</v>
      </c>
      <c r="E3" s="159" t="s">
        <v>103</v>
      </c>
      <c r="G3" s="151">
        <v>2</v>
      </c>
      <c r="I3" s="159" t="s">
        <v>103</v>
      </c>
      <c r="J3" s="1"/>
      <c r="M3" s="133"/>
      <c r="AB3" s="133"/>
      <c r="AE3" s="133"/>
      <c r="AF3" s="133"/>
      <c r="AG3" s="133"/>
      <c r="AJ3" s="161"/>
      <c r="AK3" s="162" t="e">
        <f ca="1">#REF!+AK6</f>
        <v>#REF!</v>
      </c>
      <c r="AL3" s="163" t="s">
        <v>57</v>
      </c>
      <c r="AM3" s="163"/>
      <c r="AN3" s="163"/>
      <c r="AO3" s="158"/>
      <c r="AP3" s="158"/>
      <c r="AQ3" s="158"/>
      <c r="AR3" s="158"/>
      <c r="AS3" s="158"/>
      <c r="AT3" s="158"/>
      <c r="AU3" s="158"/>
    </row>
    <row r="4" spans="1:52" ht="28.7" customHeight="1" x14ac:dyDescent="0.3">
      <c r="B4" s="159" t="s">
        <v>48</v>
      </c>
      <c r="C4" s="151">
        <v>3</v>
      </c>
      <c r="E4" s="159" t="s">
        <v>102</v>
      </c>
      <c r="G4" s="151">
        <v>3</v>
      </c>
      <c r="I4" s="159" t="s">
        <v>102</v>
      </c>
      <c r="J4" s="1"/>
      <c r="M4" s="133"/>
      <c r="AB4" s="133"/>
      <c r="AE4" s="133"/>
      <c r="AF4" s="133"/>
      <c r="AG4" s="133"/>
      <c r="AJ4" s="164"/>
      <c r="AK4" s="165" t="s">
        <v>56</v>
      </c>
      <c r="AL4" s="163"/>
      <c r="AM4" s="163" t="s">
        <v>64</v>
      </c>
      <c r="AN4" s="163">
        <v>0.5</v>
      </c>
      <c r="AO4" s="166"/>
      <c r="AP4" s="167"/>
      <c r="AQ4" s="167"/>
      <c r="AR4" s="158"/>
      <c r="AS4" s="158"/>
      <c r="AT4" s="158"/>
      <c r="AU4" s="158"/>
    </row>
    <row r="5" spans="1:52" ht="28.7" customHeight="1" x14ac:dyDescent="0.3">
      <c r="B5" s="159" t="s">
        <v>91</v>
      </c>
      <c r="C5" s="151">
        <v>4</v>
      </c>
      <c r="E5" s="159" t="s">
        <v>91</v>
      </c>
      <c r="G5" s="151">
        <v>4</v>
      </c>
      <c r="I5" s="159" t="s">
        <v>91</v>
      </c>
      <c r="J5" s="139"/>
      <c r="M5" s="133"/>
      <c r="AB5" s="133"/>
      <c r="AE5" s="133"/>
      <c r="AF5" s="133"/>
      <c r="AG5" s="133"/>
      <c r="AK5" s="168" t="str">
        <f>IF(AK2=0,1,AK2)</f>
        <v>(auch diagonal)</v>
      </c>
      <c r="AL5" s="163" t="s">
        <v>58</v>
      </c>
      <c r="AM5" s="157"/>
      <c r="AN5" s="157"/>
    </row>
    <row r="6" spans="1:52" ht="28.7" customHeight="1" x14ac:dyDescent="0.3">
      <c r="B6" s="159" t="s">
        <v>92</v>
      </c>
      <c r="C6" s="151">
        <v>5</v>
      </c>
      <c r="E6" s="159" t="s">
        <v>89</v>
      </c>
      <c r="G6" s="151">
        <v>5</v>
      </c>
      <c r="I6" s="159" t="s">
        <v>89</v>
      </c>
      <c r="J6" s="1"/>
      <c r="M6" s="133"/>
      <c r="AB6" s="133"/>
      <c r="AE6" s="133"/>
      <c r="AF6" s="133"/>
      <c r="AG6" s="133"/>
      <c r="AJ6" s="169"/>
      <c r="AK6" s="163">
        <f ca="1">RAND()*3</f>
        <v>1.5261079345824484</v>
      </c>
      <c r="AL6" s="163" t="s">
        <v>59</v>
      </c>
      <c r="AM6" s="163"/>
      <c r="AN6" s="163"/>
      <c r="AO6" s="170"/>
      <c r="AP6" s="167"/>
      <c r="AQ6" s="167"/>
      <c r="AR6" s="158"/>
      <c r="AS6" s="158"/>
      <c r="AT6" s="158"/>
      <c r="AU6" s="158"/>
    </row>
    <row r="7" spans="1:52" ht="28.5" customHeight="1" x14ac:dyDescent="0.3">
      <c r="B7" s="159" t="s">
        <v>96</v>
      </c>
      <c r="C7" s="151">
        <v>6</v>
      </c>
      <c r="E7" s="159" t="s">
        <v>104</v>
      </c>
      <c r="G7" s="151">
        <v>6</v>
      </c>
      <c r="I7" s="159" t="s">
        <v>104</v>
      </c>
      <c r="J7" s="1"/>
      <c r="M7" s="133"/>
      <c r="AB7" s="133"/>
      <c r="AE7" s="133"/>
      <c r="AF7" s="133"/>
      <c r="AG7" s="133"/>
      <c r="AJ7" s="164"/>
      <c r="AK7" s="163">
        <f ca="1">RAND()*3</f>
        <v>1.9736022459114397</v>
      </c>
      <c r="AL7" s="163" t="s">
        <v>59</v>
      </c>
      <c r="AM7" s="163"/>
      <c r="AN7" s="163"/>
      <c r="AO7" s="166"/>
      <c r="AP7" s="167"/>
      <c r="AQ7" s="167"/>
      <c r="AR7" s="158"/>
      <c r="AS7" s="158"/>
      <c r="AT7" s="158"/>
      <c r="AU7" s="158"/>
    </row>
    <row r="8" spans="1:52" ht="28.7" customHeight="1" x14ac:dyDescent="0.3">
      <c r="B8" s="159" t="s">
        <v>94</v>
      </c>
      <c r="C8" s="151">
        <v>7</v>
      </c>
      <c r="E8" s="159" t="s">
        <v>49</v>
      </c>
      <c r="G8" s="151">
        <v>7</v>
      </c>
      <c r="I8" s="159" t="s">
        <v>49</v>
      </c>
      <c r="J8" s="1"/>
      <c r="M8" s="133"/>
      <c r="AB8" s="133"/>
      <c r="AE8" s="133"/>
      <c r="AF8" s="133"/>
      <c r="AG8" s="133"/>
      <c r="AJ8" s="164"/>
      <c r="AK8" s="163" t="e">
        <f>#REF!</f>
        <v>#REF!</v>
      </c>
      <c r="AL8" s="162" t="e">
        <f ca="1">RAND()+AL18</f>
        <v>#VALUE!</v>
      </c>
      <c r="AM8" s="171"/>
      <c r="AN8" s="163" t="s">
        <v>43</v>
      </c>
      <c r="AO8" s="166"/>
      <c r="AP8" s="167"/>
      <c r="AQ8" s="167"/>
      <c r="AR8" s="158"/>
      <c r="AS8" s="158"/>
      <c r="AT8" s="158"/>
      <c r="AU8" s="158"/>
    </row>
    <row r="9" spans="1:52" ht="28.7" customHeight="1" x14ac:dyDescent="0.3">
      <c r="B9" s="159" t="s">
        <v>88</v>
      </c>
      <c r="C9" s="151">
        <v>8</v>
      </c>
      <c r="E9" s="159" t="s">
        <v>105</v>
      </c>
      <c r="G9" s="151">
        <v>8</v>
      </c>
      <c r="I9" s="159" t="s">
        <v>105</v>
      </c>
      <c r="J9" s="1"/>
      <c r="M9" s="133"/>
      <c r="AB9" s="133"/>
      <c r="AE9" s="133"/>
      <c r="AF9" s="133"/>
      <c r="AG9" s="133"/>
      <c r="AJ9" s="164"/>
      <c r="AK9" s="165" t="e">
        <f ca="1">IF(AL12&gt;AL17,AK12,AK17)</f>
        <v>#REF!</v>
      </c>
      <c r="AL9" s="163"/>
      <c r="AO9" s="166"/>
      <c r="AP9" s="167"/>
      <c r="AQ9" s="167"/>
      <c r="AR9" s="158"/>
      <c r="AS9" s="158"/>
      <c r="AT9" s="158"/>
      <c r="AU9" s="158"/>
    </row>
    <row r="10" spans="1:52" ht="28.7" customHeight="1" x14ac:dyDescent="0.3">
      <c r="B10" s="159" t="s">
        <v>50</v>
      </c>
      <c r="C10" s="151">
        <v>9</v>
      </c>
      <c r="E10" s="159" t="s">
        <v>47</v>
      </c>
      <c r="G10" s="151">
        <v>9</v>
      </c>
      <c r="I10" s="159" t="s">
        <v>47</v>
      </c>
      <c r="J10" s="1"/>
      <c r="M10" s="133"/>
      <c r="AB10" s="133"/>
      <c r="AE10" s="133"/>
      <c r="AF10" s="133"/>
      <c r="AG10" s="133"/>
      <c r="AJ10" s="173"/>
      <c r="AK10" s="168">
        <f ca="1">IF(AK7&gt;6,6,AK7)</f>
        <v>1.9736022459114397</v>
      </c>
      <c r="AL10" s="163" t="s">
        <v>58</v>
      </c>
      <c r="AM10" s="157"/>
      <c r="AN10" s="157"/>
      <c r="AO10" s="167"/>
      <c r="AP10" s="167"/>
      <c r="AQ10" s="167"/>
      <c r="AR10" s="158"/>
      <c r="AS10" s="158"/>
      <c r="AT10" s="158"/>
      <c r="AU10" s="158"/>
    </row>
    <row r="11" spans="1:52" ht="28.7" customHeight="1" x14ac:dyDescent="0.3">
      <c r="B11" s="159" t="s">
        <v>47</v>
      </c>
      <c r="C11" s="151">
        <v>10</v>
      </c>
      <c r="E11" s="159" t="s">
        <v>50</v>
      </c>
      <c r="G11" s="151">
        <v>10</v>
      </c>
      <c r="I11" s="159" t="s">
        <v>50</v>
      </c>
      <c r="J11" s="1"/>
      <c r="M11" s="133"/>
      <c r="AB11" s="133"/>
      <c r="AE11" s="133"/>
      <c r="AF11" s="133"/>
      <c r="AG11" s="133"/>
      <c r="AJ11" s="164"/>
      <c r="AK11" s="157"/>
      <c r="AL11" s="163"/>
      <c r="AM11" s="157"/>
      <c r="AN11" s="157"/>
      <c r="AO11" s="166"/>
      <c r="AP11" s="167"/>
      <c r="AQ11" s="167"/>
      <c r="AR11" s="158"/>
      <c r="AS11" s="158"/>
      <c r="AT11" s="158"/>
      <c r="AU11" s="158"/>
    </row>
    <row r="12" spans="1:52" ht="28.7" customHeight="1" x14ac:dyDescent="0.3">
      <c r="B12" s="159" t="s">
        <v>51</v>
      </c>
      <c r="C12" s="151">
        <v>11</v>
      </c>
      <c r="E12" s="159" t="s">
        <v>106</v>
      </c>
      <c r="G12" s="151">
        <v>11</v>
      </c>
      <c r="I12" s="159" t="s">
        <v>106</v>
      </c>
      <c r="J12" s="1"/>
      <c r="M12" s="133"/>
      <c r="AB12" s="133"/>
      <c r="AE12" s="133"/>
      <c r="AF12" s="133"/>
      <c r="AG12" s="133"/>
      <c r="AJ12" s="173"/>
      <c r="AK12" s="165" t="s">
        <v>15</v>
      </c>
      <c r="AL12" s="163"/>
      <c r="AM12" s="163"/>
      <c r="AN12" s="163"/>
      <c r="AO12" s="167"/>
      <c r="AP12" s="167"/>
      <c r="AQ12" s="167"/>
      <c r="AR12" s="158"/>
      <c r="AS12" s="158"/>
      <c r="AT12" s="158"/>
      <c r="AU12" s="158"/>
    </row>
    <row r="13" spans="1:52" ht="28.7" customHeight="1" x14ac:dyDescent="0.3">
      <c r="B13" s="159" t="s">
        <v>49</v>
      </c>
      <c r="C13" s="151">
        <v>12</v>
      </c>
      <c r="E13" s="159" t="s">
        <v>51</v>
      </c>
      <c r="G13" s="151">
        <v>12</v>
      </c>
      <c r="I13" s="159" t="s">
        <v>51</v>
      </c>
      <c r="J13" s="1"/>
      <c r="M13" s="133"/>
      <c r="AB13" s="133"/>
      <c r="AE13" s="133"/>
      <c r="AF13" s="133"/>
      <c r="AG13" s="133"/>
      <c r="AJ13" s="169"/>
      <c r="AK13" s="168" t="e">
        <f>INT(AK21)+1</f>
        <v>#VALUE!</v>
      </c>
      <c r="AL13" s="163" t="s">
        <v>60</v>
      </c>
      <c r="AM13" s="157"/>
      <c r="AN13" s="157"/>
      <c r="AO13" s="170"/>
      <c r="AP13" s="167"/>
      <c r="AQ13" s="167"/>
      <c r="AR13" s="158"/>
      <c r="AS13" s="158"/>
      <c r="AT13" s="158"/>
      <c r="AU13" s="158"/>
    </row>
    <row r="14" spans="1:52" ht="28.7" customHeight="1" x14ac:dyDescent="0.3">
      <c r="B14" s="159" t="s">
        <v>87</v>
      </c>
      <c r="C14" s="151">
        <v>13</v>
      </c>
      <c r="E14" s="159" t="s">
        <v>52</v>
      </c>
      <c r="G14" s="151">
        <v>13</v>
      </c>
      <c r="I14" s="159" t="s">
        <v>52</v>
      </c>
      <c r="J14" s="1"/>
      <c r="M14" s="133"/>
      <c r="AB14" s="133"/>
      <c r="AE14" s="133"/>
      <c r="AF14" s="133"/>
      <c r="AG14" s="133"/>
      <c r="AJ14" s="173"/>
      <c r="AK14" s="162">
        <f ca="1">RAND()*6</f>
        <v>3.5886933251597353</v>
      </c>
      <c r="AL14" s="163" t="s">
        <v>16</v>
      </c>
      <c r="AM14" s="157"/>
      <c r="AN14" s="157"/>
      <c r="AO14" s="167"/>
      <c r="AP14" s="167"/>
      <c r="AQ14" s="167"/>
      <c r="AR14" s="158"/>
      <c r="AS14" s="158"/>
      <c r="AT14" s="158"/>
      <c r="AU14" s="158"/>
    </row>
    <row r="15" spans="1:52" ht="28.7" customHeight="1" x14ac:dyDescent="0.3">
      <c r="B15" s="159" t="s">
        <v>93</v>
      </c>
      <c r="C15" s="151">
        <v>14</v>
      </c>
      <c r="E15" s="159" t="s">
        <v>107</v>
      </c>
      <c r="G15" s="151">
        <v>14</v>
      </c>
      <c r="I15" s="159" t="s">
        <v>107</v>
      </c>
      <c r="J15" s="1"/>
      <c r="M15" s="133"/>
      <c r="AB15" s="133"/>
      <c r="AE15" s="133"/>
      <c r="AF15" s="133"/>
      <c r="AG15" s="133"/>
      <c r="AJ15" s="169"/>
      <c r="AK15" s="174" t="e">
        <f ca="1">AK21+AK14+AN13+AL26</f>
        <v>#VALUE!</v>
      </c>
      <c r="AL15" s="163" t="s">
        <v>57</v>
      </c>
      <c r="AM15" s="163"/>
      <c r="AN15" s="163"/>
      <c r="AO15" s="170"/>
      <c r="AP15" s="167"/>
      <c r="AQ15" s="167"/>
      <c r="AR15" s="158"/>
      <c r="AS15" s="158"/>
      <c r="AT15" s="158"/>
      <c r="AU15" s="158"/>
    </row>
    <row r="16" spans="1:52" ht="28.7" customHeight="1" x14ac:dyDescent="0.3">
      <c r="B16" s="159" t="s">
        <v>89</v>
      </c>
      <c r="C16" s="151">
        <v>15</v>
      </c>
      <c r="E16" s="159" t="s">
        <v>108</v>
      </c>
      <c r="G16" s="151">
        <v>15</v>
      </c>
      <c r="I16" s="159" t="s">
        <v>108</v>
      </c>
      <c r="J16" s="139"/>
      <c r="M16" s="133"/>
      <c r="AB16" s="133"/>
      <c r="AE16" s="133"/>
      <c r="AF16" s="133"/>
      <c r="AG16" s="133"/>
      <c r="AJ16" s="169"/>
      <c r="AK16" s="168">
        <f>INT(AK26)</f>
        <v>0</v>
      </c>
      <c r="AL16" s="163" t="s">
        <v>60</v>
      </c>
      <c r="AM16" s="163"/>
      <c r="AN16" s="163"/>
      <c r="AO16" s="170"/>
      <c r="AP16" s="170"/>
      <c r="AQ16" s="170"/>
      <c r="AR16" s="170"/>
      <c r="AS16" s="170"/>
      <c r="AT16" s="158"/>
      <c r="AU16" s="158"/>
    </row>
    <row r="17" spans="2:47" ht="28.7" customHeight="1" x14ac:dyDescent="0.3">
      <c r="B17" s="159" t="s">
        <v>90</v>
      </c>
      <c r="C17" s="151"/>
      <c r="E17" s="132"/>
      <c r="G17" s="151"/>
      <c r="I17" s="132"/>
      <c r="J17" s="1"/>
      <c r="M17" s="133"/>
      <c r="AB17" s="133"/>
      <c r="AE17" s="133"/>
      <c r="AF17" s="133"/>
      <c r="AG17" s="133"/>
      <c r="AJ17" s="164"/>
      <c r="AK17" s="163" t="e">
        <f>#REF!</f>
        <v>#REF!</v>
      </c>
      <c r="AL17" s="162">
        <f ca="1">RAND()</f>
        <v>0.99941232285534243</v>
      </c>
      <c r="AM17" s="171"/>
      <c r="AN17" s="163" t="s">
        <v>42</v>
      </c>
      <c r="AO17" s="166"/>
      <c r="AP17" s="167"/>
      <c r="AQ17" s="167"/>
      <c r="AR17" s="158"/>
      <c r="AS17" s="158"/>
      <c r="AT17" s="158"/>
      <c r="AU17" s="158"/>
    </row>
    <row r="18" spans="2:47" ht="28.7" customHeight="1" x14ac:dyDescent="0.3">
      <c r="C18" s="1"/>
      <c r="E18" s="132"/>
      <c r="G18" s="1"/>
      <c r="I18" s="132"/>
      <c r="J18" s="1"/>
      <c r="M18" s="133"/>
      <c r="AB18" s="133"/>
      <c r="AE18" s="133"/>
      <c r="AF18" s="133"/>
      <c r="AG18" s="133"/>
      <c r="AJ18" s="173"/>
      <c r="AK18" s="163">
        <f ca="1">RAND()*6</f>
        <v>4.448350528742945</v>
      </c>
      <c r="AL18" s="163" t="s">
        <v>16</v>
      </c>
      <c r="AM18" s="163"/>
      <c r="AN18" s="163"/>
      <c r="AO18" s="167"/>
      <c r="AP18" s="167"/>
      <c r="AQ18" s="167"/>
      <c r="AR18" s="158"/>
      <c r="AS18" s="158"/>
      <c r="AT18" s="158"/>
      <c r="AU18" s="158"/>
    </row>
    <row r="19" spans="2:47" ht="28.7" customHeight="1" x14ac:dyDescent="0.3">
      <c r="C19" s="1"/>
      <c r="G19" s="1"/>
      <c r="J19" s="139"/>
      <c r="M19" s="133"/>
      <c r="AB19" s="133"/>
      <c r="AE19" s="133"/>
      <c r="AF19" s="133"/>
      <c r="AG19" s="133"/>
      <c r="AJ19" s="169"/>
      <c r="AK19" s="175" t="s">
        <v>9</v>
      </c>
      <c r="AL19" s="157"/>
      <c r="AM19" s="157"/>
      <c r="AN19" s="157"/>
      <c r="AO19" s="170"/>
      <c r="AP19" s="170"/>
      <c r="AQ19" s="170"/>
      <c r="AR19" s="170"/>
      <c r="AS19" s="170"/>
      <c r="AT19" s="158"/>
      <c r="AU19" s="158"/>
    </row>
    <row r="20" spans="2:47" ht="28.7" customHeight="1" x14ac:dyDescent="0.3">
      <c r="M20" s="133"/>
      <c r="Z20" s="132"/>
      <c r="AB20" s="133"/>
      <c r="AE20" s="133"/>
      <c r="AF20" s="133"/>
      <c r="AG20" s="133"/>
      <c r="AK20" s="175" t="s">
        <v>7</v>
      </c>
      <c r="AL20" s="157"/>
      <c r="AM20" s="157"/>
      <c r="AN20" s="157"/>
      <c r="AO20" s="170"/>
      <c r="AP20" s="170"/>
      <c r="AQ20" s="169"/>
      <c r="AR20" s="169"/>
      <c r="AS20" s="169"/>
      <c r="AT20" s="169"/>
      <c r="AU20" s="169"/>
    </row>
    <row r="21" spans="2:47" ht="28.7" customHeight="1" x14ac:dyDescent="0.3">
      <c r="B21"/>
      <c r="M21" s="133"/>
      <c r="AK21" s="175" t="s">
        <v>6</v>
      </c>
      <c r="AL21" s="157"/>
      <c r="AM21" s="157"/>
      <c r="AN21" s="157"/>
      <c r="AO21" s="170"/>
      <c r="AP21" s="170"/>
      <c r="AQ21" s="169"/>
      <c r="AR21" s="169"/>
      <c r="AS21" s="169"/>
      <c r="AT21" s="169"/>
      <c r="AU21" s="169"/>
    </row>
    <row r="22" spans="2:47" ht="28.7" customHeight="1" x14ac:dyDescent="0.3">
      <c r="B22"/>
      <c r="J22" s="1"/>
      <c r="M22" s="133"/>
      <c r="AB22" s="133"/>
      <c r="AE22" s="133"/>
      <c r="AF22" s="133"/>
      <c r="AG22" s="133"/>
      <c r="AJ22" s="164"/>
      <c r="AK22" s="163" t="s">
        <v>44</v>
      </c>
      <c r="AL22" s="174" t="e">
        <f>#REF!</f>
        <v>#REF!</v>
      </c>
      <c r="AM22" s="171"/>
      <c r="AN22" s="171"/>
      <c r="AO22" s="166"/>
      <c r="AP22" s="167"/>
      <c r="AQ22" s="167"/>
      <c r="AR22" s="158"/>
      <c r="AS22" s="158"/>
      <c r="AT22" s="158"/>
      <c r="AU22" s="158"/>
    </row>
    <row r="23" spans="2:47" ht="28.7" customHeight="1" x14ac:dyDescent="0.3">
      <c r="B23"/>
      <c r="J23" s="1"/>
      <c r="M23" s="133"/>
      <c r="AB23" s="133"/>
      <c r="AE23" s="133"/>
      <c r="AF23" s="133"/>
      <c r="AG23" s="133"/>
      <c r="AH23" s="139"/>
      <c r="AJ23" s="164"/>
      <c r="AK23" s="171"/>
      <c r="AL23" s="176" t="s">
        <v>36</v>
      </c>
      <c r="AM23" s="171"/>
      <c r="AN23" s="171"/>
      <c r="AO23" s="166"/>
      <c r="AP23" s="167"/>
      <c r="AQ23" s="167"/>
      <c r="AR23" s="158"/>
      <c r="AS23" s="158"/>
      <c r="AT23" s="158"/>
      <c r="AU23" s="158"/>
    </row>
    <row r="24" spans="2:47" ht="28.7" customHeight="1" x14ac:dyDescent="0.3">
      <c r="B24" s="132"/>
      <c r="E24" s="177"/>
      <c r="I24" s="177"/>
      <c r="M24" s="133"/>
      <c r="AK24" s="175" t="s">
        <v>8</v>
      </c>
      <c r="AL24" s="157"/>
      <c r="AM24" s="157"/>
      <c r="AN24" s="157"/>
      <c r="AO24" s="170"/>
      <c r="AP24" s="170"/>
      <c r="AQ24" s="169"/>
      <c r="AR24" s="169"/>
      <c r="AS24" s="169"/>
      <c r="AT24" s="169"/>
    </row>
    <row r="25" spans="2:47" s="1" customFormat="1" ht="28.7" customHeight="1" x14ac:dyDescent="0.3">
      <c r="D25" s="160"/>
      <c r="H25" s="160"/>
    </row>
    <row r="26" spans="2:47" s="1" customFormat="1" ht="28.7" customHeight="1" x14ac:dyDescent="0.3">
      <c r="D26" s="160"/>
      <c r="H26" s="160"/>
    </row>
    <row r="27" spans="2:47" s="1" customFormat="1" ht="28.7" customHeight="1" x14ac:dyDescent="0.3">
      <c r="D27" s="160"/>
      <c r="H27" s="160"/>
    </row>
    <row r="28" spans="2:47" s="1" customFormat="1" ht="28.7" customHeight="1" x14ac:dyDescent="0.3">
      <c r="D28" s="160"/>
      <c r="H28" s="160"/>
    </row>
    <row r="29" spans="2:47" s="1" customFormat="1" ht="28.7" customHeight="1" x14ac:dyDescent="0.3">
      <c r="D29" s="160"/>
      <c r="H29" s="160"/>
    </row>
    <row r="30" spans="2:47" s="1" customFormat="1" ht="28.5" customHeight="1" x14ac:dyDescent="0.3">
      <c r="D30" s="160"/>
      <c r="H30" s="160"/>
    </row>
    <row r="31" spans="2:47" s="1" customFormat="1" ht="28.7" customHeight="1" x14ac:dyDescent="0.3">
      <c r="D31" s="160"/>
      <c r="H31" s="160"/>
    </row>
    <row r="32" spans="2:47" s="1" customFormat="1" ht="28.7" customHeight="1" x14ac:dyDescent="0.3">
      <c r="D32" s="160"/>
      <c r="H32" s="160"/>
    </row>
    <row r="33" spans="4:42" s="1" customFormat="1" ht="28.7" customHeight="1" x14ac:dyDescent="0.3">
      <c r="D33" s="160"/>
      <c r="H33" s="160"/>
    </row>
    <row r="34" spans="4:42" s="1" customFormat="1" ht="28.7" customHeight="1" x14ac:dyDescent="0.3">
      <c r="D34" s="160"/>
      <c r="H34" s="160"/>
    </row>
    <row r="35" spans="4:42" s="1" customFormat="1" ht="28.7" customHeight="1" x14ac:dyDescent="0.3">
      <c r="D35" s="160"/>
      <c r="H35" s="160"/>
    </row>
    <row r="36" spans="4:42" s="1" customFormat="1" ht="28.7" customHeight="1" x14ac:dyDescent="0.3">
      <c r="D36" s="160"/>
      <c r="H36" s="160"/>
    </row>
    <row r="37" spans="4:42" s="1" customFormat="1" ht="28.7" customHeight="1" x14ac:dyDescent="0.3">
      <c r="D37" s="160"/>
      <c r="H37" s="160"/>
    </row>
    <row r="38" spans="4:42" s="1" customFormat="1" ht="28.7" customHeight="1" x14ac:dyDescent="0.3">
      <c r="D38" s="160"/>
      <c r="H38" s="160"/>
    </row>
    <row r="39" spans="4:42" s="1" customFormat="1" ht="28.7" customHeight="1" x14ac:dyDescent="0.3">
      <c r="D39" s="160"/>
      <c r="H39" s="160"/>
    </row>
    <row r="40" spans="4:42" s="1" customFormat="1" ht="28.7" customHeight="1" x14ac:dyDescent="0.3">
      <c r="D40" s="160"/>
      <c r="H40" s="160"/>
    </row>
    <row r="41" spans="4:42" ht="28.7" customHeight="1" x14ac:dyDescent="0.3">
      <c r="M41" s="133"/>
      <c r="AK41" s="156" t="s">
        <v>61</v>
      </c>
      <c r="AL41" s="157"/>
      <c r="AM41" s="157"/>
      <c r="AN41" s="157"/>
      <c r="AO41" s="158"/>
      <c r="AP41" s="158"/>
    </row>
    <row r="42" spans="4:42" ht="28.7" customHeight="1" x14ac:dyDescent="0.3">
      <c r="J42" s="139"/>
      <c r="AK42" s="156" t="s">
        <v>62</v>
      </c>
      <c r="AO42" s="158"/>
      <c r="AP42" s="158"/>
    </row>
    <row r="43" spans="4:42" ht="28.7" customHeight="1" x14ac:dyDescent="0.3">
      <c r="J43" s="139"/>
      <c r="AO43" s="158"/>
      <c r="AP43" s="158"/>
    </row>
    <row r="44" spans="4:42" ht="28.7" customHeight="1" x14ac:dyDescent="0.3">
      <c r="J44" s="139"/>
    </row>
    <row r="45" spans="4:42" ht="28.7" customHeight="1" x14ac:dyDescent="0.3">
      <c r="J45" s="139"/>
    </row>
  </sheetData>
  <sortState ref="C2:E17">
    <sortCondition ref="C2:C17"/>
  </sortState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Spielfeld</vt:lpstr>
      <vt:lpstr>Anleitung</vt:lpstr>
      <vt:lpstr>Druckseite-A4</vt:lpstr>
      <vt:lpstr>Druck-A3</vt:lpstr>
      <vt:lpstr>Aufsteller</vt:lpstr>
      <vt:lpstr>Spielzeiten</vt:lpstr>
      <vt:lpstr>Anleitung!Druckbereich</vt:lpstr>
      <vt:lpstr>Aufsteller!Druckbereich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Manni</dc:creator>
  <cp:lastModifiedBy>Administrator</cp:lastModifiedBy>
  <cp:lastPrinted>2024-06-09T15:28:05Z</cp:lastPrinted>
  <dcterms:created xsi:type="dcterms:W3CDTF">2006-05-20T15:15:39Z</dcterms:created>
  <dcterms:modified xsi:type="dcterms:W3CDTF">2025-07-31T18:16:33Z</dcterms:modified>
</cp:coreProperties>
</file>