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4" r:id="rId5"/>
  </sheets>
  <definedNames>
    <definedName name="_xlnm.Print_Area" localSheetId="1">Anleitung!$A:$D</definedName>
    <definedName name="_xlnm.Print_Area" localSheetId="4">Aufsteller!$A$2:$E$13</definedName>
  </definedNames>
  <calcPr calcId="145621"/>
</workbook>
</file>

<file path=xl/calcChain.xml><?xml version="1.0" encoding="utf-8"?>
<calcChain xmlns="http://schemas.openxmlformats.org/spreadsheetml/2006/main">
  <c r="AI1" i="5" l="1"/>
  <c r="U2" i="5" l="1"/>
  <c r="BQ4" i="5" l="1"/>
  <c r="AV1" i="5" l="1"/>
  <c r="AI2" i="5" l="1"/>
  <c r="AP2" i="5"/>
  <c r="AV5" i="5"/>
  <c r="AW17" i="5" l="1"/>
  <c r="AX1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<sst xmlns="http://schemas.openxmlformats.org/spreadsheetml/2006/main" count="147" uniqueCount="94">
  <si>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</si>
  <si>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</si>
  <si>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</si>
  <si>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</si>
  <si>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</si>
  <si>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</si>
  <si>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</si>
  <si>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</si>
  <si>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</si>
  <si>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</si>
  <si>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</si>
  <si>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</si>
  <si>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</si>
  <si>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</si>
  <si>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</si>
  <si>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</si>
  <si>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</si>
  <si>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</si>
  <si>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</si>
  <si>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</si>
  <si>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</si>
  <si>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</si>
  <si>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</si>
  <si>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</si>
  <si>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</si>
  <si>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</si>
  <si>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</si>
  <si>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</si>
  <si>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</si>
  <si>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</si>
  <si>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</si>
  <si>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</si>
  <si>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</si>
  <si>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</si>
  <si>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</si>
  <si>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</si>
  <si>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</si>
  <si>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</si>
  <si>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</si>
  <si>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</si>
  <si>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</si>
  <si>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</si>
  <si>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</si>
  <si>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</si>
  <si>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</si>
  <si>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</si>
  <si>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</si>
  <si>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</si>
  <si>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</si>
  <si>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</si>
  <si>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</si>
  <si>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</si>
  <si>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</si>
  <si>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</si>
  <si>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</si>
  <si>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</si>
  <si>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</si>
  <si>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</si>
  <si>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</si>
  <si>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</si>
  <si>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</si>
  <si>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</si>
  <si>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</si>
  <si>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</si>
  <si>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</si>
  <si>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</si>
  <si>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</si>
  <si>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</si>
  <si>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</si>
  <si>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</si>
  <si>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</si>
  <si>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</si>
  <si>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</si>
  <si>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</si>
  <si>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</si>
  <si>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</si>
  <si>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</si>
  <si>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</si>
  <si>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SV Kottweiler-Schwanden</t>
  </si>
  <si>
    <t>DSG Breitenthal</t>
  </si>
  <si>
    <t>SC Siegelbach II</t>
  </si>
  <si>
    <t>FFV Göcklingen</t>
  </si>
  <si>
    <t>TuS Heltersberg</t>
  </si>
  <si>
    <t>SV 1912 Bretzenheim</t>
  </si>
  <si>
    <t>1.FFC Kaiserslautern</t>
  </si>
  <si>
    <t>VfR Wormatia 08 Worms</t>
  </si>
  <si>
    <t>SG Ingelheim/Drais</t>
  </si>
  <si>
    <t>1.FSV Mainz 05 II</t>
  </si>
  <si>
    <t>SV Obersülzen</t>
  </si>
  <si>
    <t>SV Dammheim 1961 e.V.</t>
  </si>
  <si>
    <t>Verbandsliga-Damen</t>
  </si>
  <si>
    <t>Spielzeit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</si>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</sst>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48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u/>
      <sz val="2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0" fontId="18" fillId="0" borderId="0"/>
  </cellStyleXfs>
  <cellXfs count="153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0" fillId="0" borderId="0" xfId="0" applyFill="1"/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17" fillId="10" borderId="0" xfId="0" applyFont="1" applyFill="1" applyBorder="1"/>
    <xf numFmtId="0" fontId="0" fillId="10" borderId="0" xfId="0" applyFill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17" fillId="0" borderId="0" xfId="0" applyFont="1" applyFill="1" applyBorder="1" applyAlignment="1">
      <alignment horizontal="center"/>
    </xf>
    <xf numFmtId="0" fontId="17" fillId="6" borderId="0" xfId="1" applyFont="1" applyFill="1" applyBorder="1" applyAlignment="1">
      <alignment horizontal="left" vertical="center"/>
    </xf>
    <xf numFmtId="0" fontId="18" fillId="0" borderId="0" xfId="1" applyAlignment="1">
      <alignment horizontal="left" vertical="center"/>
    </xf>
    <xf numFmtId="0" fontId="18" fillId="0" borderId="0" xfId="1" applyAlignment="1">
      <alignment horizontal="center" vertical="top"/>
    </xf>
    <xf numFmtId="0" fontId="18" fillId="0" borderId="17" xfId="1" applyBorder="1" applyAlignment="1">
      <alignment horizontal="center" vertical="top"/>
    </xf>
    <xf numFmtId="0" fontId="37" fillId="6" borderId="18" xfId="1" applyFont="1" applyFill="1" applyBorder="1" applyAlignment="1">
      <alignment horizontal="center" vertical="center"/>
    </xf>
    <xf numFmtId="0" fontId="18" fillId="0" borderId="0" xfId="1" applyBorder="1" applyAlignment="1">
      <alignment vertical="center"/>
    </xf>
    <xf numFmtId="0" fontId="37" fillId="1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6" fillId="4" borderId="0" xfId="0" applyNumberFormat="1" applyFont="1" applyFill="1" applyAlignment="1">
      <alignment horizontal="right" vertical="center"/>
    </xf>
    <xf numFmtId="0" fontId="47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6" Type="http://schemas.openxmlformats.org/officeDocument/2006/relationships/image" Target="../media/image22.jpg"/><Relationship Id="rId5" Type="http://schemas.openxmlformats.org/officeDocument/2006/relationships/image" Target="../media/image21.png"/><Relationship Id="rId4" Type="http://schemas.openxmlformats.org/officeDocument/2006/relationships/image" Target="../media/image20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19.jpeg"/><Relationship Id="rId1" Type="http://schemas.openxmlformats.org/officeDocument/2006/relationships/image" Target="../media/image23.jpg"/><Relationship Id="rId4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7.png"/><Relationship Id="rId7" Type="http://schemas.openxmlformats.org/officeDocument/2006/relationships/image" Target="../media/image11.png"/><Relationship Id="rId12" Type="http://schemas.openxmlformats.org/officeDocument/2006/relationships/image" Target="../media/image15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10.png"/><Relationship Id="rId11" Type="http://schemas.openxmlformats.org/officeDocument/2006/relationships/image" Target="../media/image14.png"/><Relationship Id="rId5" Type="http://schemas.openxmlformats.org/officeDocument/2006/relationships/image" Target="../media/image9.png"/><Relationship Id="rId10" Type="http://schemas.openxmlformats.org/officeDocument/2006/relationships/image" Target="../media/image13.png"/><Relationship Id="rId4" Type="http://schemas.openxmlformats.org/officeDocument/2006/relationships/image" Target="../media/image6.png"/><Relationship Id="rId9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2</xdr:row>
      <xdr:rowOff>0</xdr:rowOff>
    </xdr:from>
    <xdr:to>
      <xdr:col>40</xdr:col>
      <xdr:colOff>136072</xdr:colOff>
      <xdr:row>24</xdr:row>
      <xdr:rowOff>326571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" y="734786"/>
          <a:ext cx="14532429" cy="8409214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oneCellAnchor>
    <xdr:from>
      <xdr:col>42</xdr:col>
      <xdr:colOff>1741714</xdr:colOff>
      <xdr:row>0</xdr:row>
      <xdr:rowOff>40822</xdr:rowOff>
    </xdr:from>
    <xdr:ext cx="314325" cy="36195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04178" y="40822"/>
          <a:ext cx="314325" cy="361950"/>
        </a:xfrm>
        <a:prstGeom prst="rect">
          <a:avLst/>
        </a:prstGeom>
      </xdr:spPr>
    </xdr:pic>
    <xdr:clientData/>
  </xdr:oneCellAnchor>
  <xdr:oneCellAnchor>
    <xdr:from>
      <xdr:col>28</xdr:col>
      <xdr:colOff>0</xdr:colOff>
      <xdr:row>1</xdr:row>
      <xdr:rowOff>0</xdr:rowOff>
    </xdr:from>
    <xdr:ext cx="314325" cy="361950"/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314325" cy="36195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</xdr:row>
      <xdr:rowOff>0</xdr:rowOff>
    </xdr:from>
    <xdr:ext cx="314325" cy="361950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314325" cy="361950"/>
        </a:xfrm>
        <a:prstGeom prst="rect">
          <a:avLst/>
        </a:prstGeom>
      </xdr:spPr>
    </xdr:pic>
    <xdr:clientData/>
  </xdr:oneCellAnchor>
  <xdr:twoCellAnchor editAs="oneCell">
    <xdr:from>
      <xdr:col>41</xdr:col>
      <xdr:colOff>0</xdr:colOff>
      <xdr:row>2</xdr:row>
      <xdr:rowOff>0</xdr:rowOff>
    </xdr:from>
    <xdr:to>
      <xdr:col>41</xdr:col>
      <xdr:colOff>363166</xdr:colOff>
      <xdr:row>3</xdr:row>
      <xdr:rowOff>13607</xdr:rowOff>
    </xdr:to>
    <xdr:pic>
      <xdr:nvPicPr>
        <xdr:cNvPr id="74" name="Grafik 7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736536" y="734786"/>
          <a:ext cx="363166" cy="381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0</xdr:rowOff>
    </xdr:from>
    <xdr:to>
      <xdr:col>41</xdr:col>
      <xdr:colOff>390525</xdr:colOff>
      <xdr:row>3</xdr:row>
      <xdr:rowOff>359896</xdr:rowOff>
    </xdr:to>
    <xdr:pic>
      <xdr:nvPicPr>
        <xdr:cNvPr id="75" name="Grafik 7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736536" y="1102179"/>
          <a:ext cx="390525" cy="359896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5</xdr:row>
      <xdr:rowOff>1</xdr:rowOff>
    </xdr:from>
    <xdr:to>
      <xdr:col>41</xdr:col>
      <xdr:colOff>419048</xdr:colOff>
      <xdr:row>6</xdr:row>
      <xdr:rowOff>23084</xdr:rowOff>
    </xdr:to>
    <xdr:pic>
      <xdr:nvPicPr>
        <xdr:cNvPr id="76" name="Grafik 7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736536" y="1836965"/>
          <a:ext cx="419048" cy="390476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4</xdr:row>
      <xdr:rowOff>1</xdr:rowOff>
    </xdr:from>
    <xdr:to>
      <xdr:col>41</xdr:col>
      <xdr:colOff>400050</xdr:colOff>
      <xdr:row>5</xdr:row>
      <xdr:rowOff>4083</xdr:rowOff>
    </xdr:to>
    <xdr:pic>
      <xdr:nvPicPr>
        <xdr:cNvPr id="77" name="Grafik 7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736536" y="1469572"/>
          <a:ext cx="400050" cy="371475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8</xdr:row>
      <xdr:rowOff>312964</xdr:rowOff>
    </xdr:from>
    <xdr:to>
      <xdr:col>41</xdr:col>
      <xdr:colOff>571429</xdr:colOff>
      <xdr:row>9</xdr:row>
      <xdr:rowOff>345620</xdr:rowOff>
    </xdr:to>
    <xdr:pic>
      <xdr:nvPicPr>
        <xdr:cNvPr id="78" name="Grafik 7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736536" y="3252107"/>
          <a:ext cx="571429" cy="400049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6</xdr:row>
      <xdr:rowOff>0</xdr:rowOff>
    </xdr:from>
    <xdr:to>
      <xdr:col>41</xdr:col>
      <xdr:colOff>514350</xdr:colOff>
      <xdr:row>6</xdr:row>
      <xdr:rowOff>349249</xdr:rowOff>
    </xdr:to>
    <xdr:pic>
      <xdr:nvPicPr>
        <xdr:cNvPr id="79" name="Grafik 7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831786" y="2204357"/>
          <a:ext cx="419100" cy="349249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6</xdr:row>
      <xdr:rowOff>361950</xdr:rowOff>
    </xdr:from>
    <xdr:to>
      <xdr:col>41</xdr:col>
      <xdr:colOff>501714</xdr:colOff>
      <xdr:row>8</xdr:row>
      <xdr:rowOff>17689</xdr:rowOff>
    </xdr:to>
    <xdr:pic>
      <xdr:nvPicPr>
        <xdr:cNvPr id="80" name="Grafik 7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831786" y="2566307"/>
          <a:ext cx="406464" cy="390525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7</xdr:row>
      <xdr:rowOff>356508</xdr:rowOff>
    </xdr:from>
    <xdr:to>
      <xdr:col>41</xdr:col>
      <xdr:colOff>523875</xdr:colOff>
      <xdr:row>8</xdr:row>
      <xdr:rowOff>353041</xdr:rowOff>
    </xdr:to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831786" y="2928258"/>
          <a:ext cx="428625" cy="363926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9</xdr:row>
      <xdr:rowOff>345621</xdr:rowOff>
    </xdr:from>
    <xdr:to>
      <xdr:col>41</xdr:col>
      <xdr:colOff>447675</xdr:colOff>
      <xdr:row>11</xdr:row>
      <xdr:rowOff>33747</xdr:rowOff>
    </xdr:to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831786" y="3652157"/>
          <a:ext cx="352425" cy="422911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10</xdr:row>
      <xdr:rowOff>340178</xdr:rowOff>
    </xdr:from>
    <xdr:to>
      <xdr:col>41</xdr:col>
      <xdr:colOff>476899</xdr:colOff>
      <xdr:row>11</xdr:row>
      <xdr:rowOff>363311</xdr:rowOff>
    </xdr:to>
    <xdr:pic>
      <xdr:nvPicPr>
        <xdr:cNvPr id="85" name="Grafik 8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831786" y="4014107"/>
          <a:ext cx="381649" cy="390525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11</xdr:row>
      <xdr:rowOff>334736</xdr:rowOff>
    </xdr:from>
    <xdr:to>
      <xdr:col>41</xdr:col>
      <xdr:colOff>517525</xdr:colOff>
      <xdr:row>12</xdr:row>
      <xdr:rowOff>329293</xdr:rowOff>
    </xdr:to>
    <xdr:pic>
      <xdr:nvPicPr>
        <xdr:cNvPr id="86" name="Grafik 8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831786" y="4376057"/>
          <a:ext cx="422275" cy="361950"/>
        </a:xfrm>
        <a:prstGeom prst="rect">
          <a:avLst/>
        </a:prstGeom>
      </xdr:spPr>
    </xdr:pic>
    <xdr:clientData/>
  </xdr:twoCellAnchor>
  <xdr:twoCellAnchor editAs="oneCell">
    <xdr:from>
      <xdr:col>41</xdr:col>
      <xdr:colOff>95250</xdr:colOff>
      <xdr:row>12</xdr:row>
      <xdr:rowOff>329294</xdr:rowOff>
    </xdr:from>
    <xdr:to>
      <xdr:col>41</xdr:col>
      <xdr:colOff>476202</xdr:colOff>
      <xdr:row>13</xdr:row>
      <xdr:rowOff>314282</xdr:rowOff>
    </xdr:to>
    <xdr:pic>
      <xdr:nvPicPr>
        <xdr:cNvPr id="87" name="Grafik 8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831786" y="4738008"/>
          <a:ext cx="380952" cy="35238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36594</xdr:colOff>
      <xdr:row>1</xdr:row>
      <xdr:rowOff>13607</xdr:rowOff>
    </xdr:to>
    <xdr:pic>
      <xdr:nvPicPr>
        <xdr:cNvPr id="88" name="Grafik 8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03071" y="0"/>
          <a:ext cx="363166" cy="381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63954</xdr:colOff>
      <xdr:row>0</xdr:row>
      <xdr:rowOff>359896</xdr:rowOff>
    </xdr:to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736036" y="0"/>
          <a:ext cx="390525" cy="359896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647701</xdr:colOff>
      <xdr:row>26</xdr:row>
      <xdr:rowOff>295274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8877300" cy="6677024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114300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20300"/>
        </a:xfrm>
        <a:prstGeom prst="rect">
          <a:avLst/>
        </a:prstGeom>
      </xdr:spPr>
    </xdr:pic>
    <xdr:clientData/>
  </xdr:twoCellAnchor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38100</xdr:colOff>
      <xdr:row>1</xdr:row>
      <xdr:rowOff>549602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76225"/>
          <a:ext cx="523875" cy="54960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761999</xdr:rowOff>
    </xdr:from>
    <xdr:to>
      <xdr:col>1</xdr:col>
      <xdr:colOff>82684</xdr:colOff>
      <xdr:row>2</xdr:row>
      <xdr:rowOff>523874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038224"/>
          <a:ext cx="568459" cy="5238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1</xdr:col>
      <xdr:colOff>98913</xdr:colOff>
      <xdr:row>3</xdr:row>
      <xdr:rowOff>542925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800225"/>
          <a:ext cx="584688" cy="542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1</xdr:col>
      <xdr:colOff>66211</xdr:colOff>
      <xdr:row>4</xdr:row>
      <xdr:rowOff>514350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2562225"/>
          <a:ext cx="551986" cy="514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</xdr:rowOff>
    </xdr:from>
    <xdr:to>
      <xdr:col>1</xdr:col>
      <xdr:colOff>76200</xdr:colOff>
      <xdr:row>5</xdr:row>
      <xdr:rowOff>468313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3324226"/>
          <a:ext cx="561975" cy="4683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1</xdr:col>
      <xdr:colOff>47625</xdr:colOff>
      <xdr:row>6</xdr:row>
      <xdr:rowOff>512483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4086225"/>
          <a:ext cx="533400" cy="51248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4</xdr:col>
      <xdr:colOff>75143</xdr:colOff>
      <xdr:row>1</xdr:row>
      <xdr:rowOff>476250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76575" y="276225"/>
          <a:ext cx="560918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344160</xdr:colOff>
      <xdr:row>2</xdr:row>
      <xdr:rowOff>581025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76575" y="1038225"/>
          <a:ext cx="829935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14287</xdr:colOff>
      <xdr:row>3</xdr:row>
      <xdr:rowOff>600075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76575" y="1800225"/>
          <a:ext cx="500062" cy="6000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35502</xdr:colOff>
      <xdr:row>4</xdr:row>
      <xdr:rowOff>533400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76575" y="2562225"/>
          <a:ext cx="521277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761999</xdr:rowOff>
    </xdr:from>
    <xdr:to>
      <xdr:col>4</xdr:col>
      <xdr:colOff>76200</xdr:colOff>
      <xdr:row>5</xdr:row>
      <xdr:rowOff>481692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076575" y="3324224"/>
          <a:ext cx="561975" cy="48169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47625</xdr:colOff>
      <xdr:row>6</xdr:row>
      <xdr:rowOff>493396</xdr:rowOff>
    </xdr:to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076575" y="4086225"/>
          <a:ext cx="533400" cy="493396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7</xdr:row>
      <xdr:rowOff>0</xdr:rowOff>
    </xdr:from>
    <xdr:ext cx="523875" cy="549602"/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48225"/>
          <a:ext cx="523875" cy="54960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</xdr:row>
      <xdr:rowOff>761999</xdr:rowOff>
    </xdr:from>
    <xdr:ext cx="568459" cy="523875"/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610224"/>
          <a:ext cx="568459" cy="5238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584688" cy="542925"/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372225"/>
          <a:ext cx="584688" cy="5429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</xdr:row>
      <xdr:rowOff>0</xdr:rowOff>
    </xdr:from>
    <xdr:ext cx="551986" cy="514350"/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134225"/>
          <a:ext cx="551986" cy="51435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1</xdr:rowOff>
    </xdr:from>
    <xdr:ext cx="561975" cy="468312"/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7896226"/>
          <a:ext cx="561975" cy="46831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</xdr:row>
      <xdr:rowOff>0</xdr:rowOff>
    </xdr:from>
    <xdr:ext cx="533400" cy="512483"/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8658225"/>
          <a:ext cx="533400" cy="512483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7</xdr:row>
      <xdr:rowOff>0</xdr:rowOff>
    </xdr:from>
    <xdr:ext cx="560918" cy="476250"/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76575" y="4848225"/>
          <a:ext cx="560918" cy="47625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8</xdr:row>
      <xdr:rowOff>0</xdr:rowOff>
    </xdr:from>
    <xdr:ext cx="829935" cy="581025"/>
    <xdr:pic>
      <xdr:nvPicPr>
        <xdr:cNvPr id="21" name="Grafik 2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76575" y="5610225"/>
          <a:ext cx="829935" cy="581025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9</xdr:row>
      <xdr:rowOff>0</xdr:rowOff>
    </xdr:from>
    <xdr:ext cx="500062" cy="600075"/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76575" y="6372225"/>
          <a:ext cx="500062" cy="600075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10</xdr:row>
      <xdr:rowOff>0</xdr:rowOff>
    </xdr:from>
    <xdr:ext cx="521277" cy="533400"/>
    <xdr:pic>
      <xdr:nvPicPr>
        <xdr:cNvPr id="23" name="Grafik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76575" y="7134225"/>
          <a:ext cx="521277" cy="533400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10</xdr:row>
      <xdr:rowOff>761999</xdr:rowOff>
    </xdr:from>
    <xdr:ext cx="561975" cy="481693"/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076575" y="7896224"/>
          <a:ext cx="561975" cy="481693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12</xdr:row>
      <xdr:rowOff>0</xdr:rowOff>
    </xdr:from>
    <xdr:ext cx="533400" cy="493396"/>
    <xdr:pic>
      <xdr:nvPicPr>
        <xdr:cNvPr id="25" name="Grafik 24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076575" y="8658225"/>
          <a:ext cx="533400" cy="49339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V10" sqref="AV10"/>
    </sheetView>
  </sheetViews>
  <sheetFormatPr baseColWidth="10" defaultColWidth="5.6640625" defaultRowHeight="28.7" customHeight="1" outlineLevelCol="1" x14ac:dyDescent="0.2"/>
  <cols>
    <col min="1" max="1" width="3.83203125" style="34" customWidth="1"/>
    <col min="2" max="6" width="5.6640625" style="34"/>
    <col min="7" max="7" width="10.83203125" style="34" customWidth="1"/>
    <col min="8" max="14" width="5.6640625" style="34"/>
    <col min="15" max="15" width="5.6640625" style="34" customWidth="1"/>
    <col min="16" max="16" width="5.1640625" style="34" customWidth="1"/>
    <col min="17" max="18" width="5.6640625" style="34"/>
    <col min="19" max="19" width="6.5" style="34" bestFit="1" customWidth="1"/>
    <col min="20" max="20" width="5.6640625" style="34"/>
    <col min="21" max="22" width="6.5" style="34" bestFit="1" customWidth="1"/>
    <col min="23" max="34" width="5.6640625" style="34"/>
    <col min="35" max="35" width="15" style="34" customWidth="1"/>
    <col min="36" max="36" width="14.83203125" style="34" customWidth="1"/>
    <col min="37" max="39" width="5.6640625" style="34"/>
    <col min="40" max="40" width="5.83203125" style="34" customWidth="1"/>
    <col min="41" max="41" width="5.6640625" style="34"/>
    <col min="42" max="42" width="16.5" customWidth="1"/>
    <col min="43" max="43" width="40.83203125" customWidth="1"/>
    <col min="44" max="44" width="9.6640625" style="34" customWidth="1"/>
    <col min="45" max="45" width="5.6640625" style="34"/>
    <col min="46" max="46" width="10.33203125" style="34" customWidth="1"/>
    <col min="47" max="47" width="7.5" style="34" customWidth="1"/>
    <col min="48" max="48" width="20.6640625" style="34" bestFit="1" customWidth="1"/>
    <col min="49" max="49" width="17.1640625" style="34" customWidth="1"/>
    <col min="50" max="50" width="15.6640625" style="34" customWidth="1"/>
    <col min="51" max="51" width="17" style="34" customWidth="1"/>
    <col min="52" max="55" width="5.6640625" style="34"/>
    <col min="56" max="56" width="5.83203125" style="34" customWidth="1"/>
    <col min="57" max="57" width="10.83203125" customWidth="1"/>
    <col min="58" max="58" width="40.83203125" customWidth="1"/>
    <col min="59" max="59" width="5.6640625" style="33" customWidth="1"/>
    <col min="60" max="60" width="10.83203125" customWidth="1"/>
    <col min="61" max="61" width="40.83203125" customWidth="1"/>
    <col min="62" max="62" width="5.6640625" style="33" customWidth="1"/>
    <col min="63" max="63" width="10.83203125" style="132" customWidth="1"/>
    <col min="64" max="64" width="40.83203125" style="133" customWidth="1"/>
    <col min="65" max="65" width="5.6640625" style="33" customWidth="1"/>
    <col min="66" max="66" width="5.6640625" style="34"/>
    <col min="67" max="67" width="5.6640625" style="34" hidden="1" customWidth="1" outlineLevel="1"/>
    <col min="68" max="68" width="50" style="90" hidden="1" customWidth="1" outlineLevel="1"/>
    <col min="69" max="69" width="31.6640625" style="90" hidden="1" customWidth="1" outlineLevel="1"/>
    <col min="70" max="70" width="5.6640625" style="90" hidden="1" customWidth="1" outlineLevel="1"/>
    <col min="71" max="71" width="12.5" style="90" hidden="1" customWidth="1" outlineLevel="1"/>
    <col min="72" max="72" width="5.6640625" style="34" hidden="1" customWidth="1" outlineLevel="1"/>
    <col min="73" max="73" width="5.6640625" style="34" collapsed="1"/>
    <col min="74" max="16384" width="5.6640625" style="34"/>
  </cols>
  <sheetData>
    <row r="1" spans="2:78" ht="28.7" customHeight="1" thickTop="1" thickBot="1" x14ac:dyDescent="0.35">
      <c r="B1" s="56"/>
      <c r="C1" s="56" t="s">
        <v>4</v>
      </c>
      <c r="D1" s="57"/>
      <c r="E1" s="57"/>
      <c r="F1" s="56"/>
      <c r="G1" s="57"/>
      <c r="H1" s="57"/>
      <c r="I1" s="35" t="s">
        <v>35</v>
      </c>
      <c r="J1" s="57"/>
      <c r="K1" s="57"/>
      <c r="L1" s="58"/>
      <c r="M1" s="59"/>
      <c r="N1" s="57"/>
      <c r="O1" s="57"/>
      <c r="P1" s="57"/>
      <c r="Q1" s="57"/>
      <c r="R1" s="56"/>
      <c r="S1" s="56"/>
      <c r="T1" s="48" t="s">
        <v>78</v>
      </c>
      <c r="U1" s="7">
        <v>0</v>
      </c>
      <c r="V1" s="8" t="s">
        <v>1</v>
      </c>
      <c r="W1" s="7">
        <v>0</v>
      </c>
      <c r="X1" s="49" t="s">
        <v>80</v>
      </c>
      <c r="Y1" s="60"/>
      <c r="Z1" s="60"/>
      <c r="AA1" s="60"/>
      <c r="AB1" s="60"/>
      <c r="AC1" s="60"/>
      <c r="AD1" s="61"/>
      <c r="AE1" s="61"/>
      <c r="AF1" s="61"/>
      <c r="AG1" s="35" t="s">
        <v>35</v>
      </c>
      <c r="AH1" s="61"/>
      <c r="AI1" s="150">
        <f>AW18</f>
        <v>5.0006944444444441</v>
      </c>
      <c r="AJ1" s="151" t="s">
        <v>55</v>
      </c>
      <c r="AK1" s="60"/>
      <c r="AL1" s="60"/>
      <c r="AM1" s="62" t="s">
        <v>5</v>
      </c>
      <c r="AN1" s="62"/>
      <c r="AO1" s="6"/>
      <c r="AP1" s="128" t="s">
        <v>90</v>
      </c>
      <c r="AQ1" s="128"/>
      <c r="AR1" s="46"/>
      <c r="AS1" s="64"/>
      <c r="AT1" s="50" t="s">
        <v>69</v>
      </c>
      <c r="AU1" s="50"/>
      <c r="AV1" s="42">
        <f ca="1">NOW()</f>
        <v>45636.82229733796</v>
      </c>
      <c r="AX1" s="41">
        <f>$AW$17</f>
        <v>45641.834554976856</v>
      </c>
      <c r="AY1" s="44" t="s">
        <v>70</v>
      </c>
      <c r="AZ1" s="65"/>
      <c r="BA1" s="65"/>
      <c r="BB1" s="65"/>
      <c r="BC1" s="66"/>
      <c r="BD1" s="55"/>
      <c r="BG1"/>
      <c r="BJ1"/>
      <c r="BK1"/>
      <c r="BL1"/>
      <c r="BM1" s="127"/>
      <c r="BO1" s="67"/>
      <c r="BP1" s="68"/>
      <c r="BQ1" s="69" t="s">
        <v>36</v>
      </c>
      <c r="BR1" s="68"/>
      <c r="BS1" s="68"/>
      <c r="BT1" s="70"/>
      <c r="BU1" s="71"/>
      <c r="BV1" s="71"/>
      <c r="BW1" s="72"/>
      <c r="BX1" s="72"/>
      <c r="BY1" s="72"/>
      <c r="BZ1" s="72"/>
    </row>
    <row r="2" spans="2:78" ht="28.7" customHeight="1" thickBot="1" x14ac:dyDescent="0.25">
      <c r="B2" s="122"/>
      <c r="C2" s="123"/>
      <c r="D2" s="123"/>
      <c r="E2" s="123"/>
      <c r="F2" s="123"/>
      <c r="G2" s="124"/>
      <c r="H2" s="73"/>
      <c r="I2" s="73"/>
      <c r="J2" s="73"/>
      <c r="K2" s="73"/>
      <c r="L2" s="73"/>
      <c r="M2" s="73"/>
      <c r="N2" s="35" t="s">
        <v>35</v>
      </c>
      <c r="O2" s="73"/>
      <c r="P2" s="73"/>
      <c r="Q2" s="36"/>
      <c r="R2" s="73"/>
      <c r="S2" s="73"/>
      <c r="T2" s="73"/>
      <c r="U2" s="36" t="str">
        <f>AP1</f>
        <v>Verbandsliga-Damen</v>
      </c>
      <c r="V2" s="73"/>
      <c r="W2" s="73"/>
      <c r="X2" s="73"/>
      <c r="Y2" s="73"/>
      <c r="Z2" s="73"/>
      <c r="AA2" s="73"/>
      <c r="AB2" s="73"/>
      <c r="AC2" s="35" t="s">
        <v>35</v>
      </c>
      <c r="AD2" s="73"/>
      <c r="AE2" s="73"/>
      <c r="AF2" s="73"/>
      <c r="AG2" s="73"/>
      <c r="AH2" s="73"/>
      <c r="AI2" s="145">
        <f ca="1">AV1-AW16</f>
        <v>2.3256944405147806E-3</v>
      </c>
      <c r="AK2" s="146" t="s">
        <v>91</v>
      </c>
      <c r="AM2" s="146"/>
      <c r="AN2" s="147" t="s">
        <v>92</v>
      </c>
      <c r="AO2" s="148"/>
      <c r="AP2" s="149">
        <f ca="1">$AX$1-$AV$1</f>
        <v>5.0122576388966991</v>
      </c>
      <c r="AQ2" s="130"/>
      <c r="AR2" s="75"/>
      <c r="AS2" s="46"/>
      <c r="AT2" s="46"/>
      <c r="AU2" s="46"/>
      <c r="AV2" s="46"/>
      <c r="AW2" s="46"/>
      <c r="AX2" s="76" t="s">
        <v>40</v>
      </c>
      <c r="AY2" s="46"/>
      <c r="AZ2" s="46"/>
      <c r="BA2" s="46"/>
      <c r="BB2" s="46"/>
      <c r="BC2" s="77"/>
      <c r="BD2" s="72"/>
      <c r="BG2"/>
      <c r="BJ2"/>
      <c r="BK2"/>
      <c r="BL2"/>
      <c r="BO2" s="67"/>
      <c r="BP2" s="79" t="str">
        <f>X1</f>
        <v>SC Siegelbach II</v>
      </c>
      <c r="BQ2" s="80">
        <f ca="1">RAND()</f>
        <v>0.47416232086090226</v>
      </c>
      <c r="BR2" s="68"/>
      <c r="BS2" s="81" t="s">
        <v>42</v>
      </c>
      <c r="BT2" s="70"/>
      <c r="BU2" s="71"/>
      <c r="BV2" s="71"/>
      <c r="BW2" s="72"/>
      <c r="BX2" s="72"/>
      <c r="BY2" s="72"/>
      <c r="BZ2" s="72"/>
    </row>
    <row r="3" spans="2:78" ht="28.7" customHeight="1" thickBot="1" x14ac:dyDescent="0.25">
      <c r="B3" s="73"/>
      <c r="AN3" s="73"/>
      <c r="AO3" s="74"/>
      <c r="AP3" s="129"/>
      <c r="AQ3" s="143" t="s">
        <v>78</v>
      </c>
      <c r="AR3" s="46"/>
      <c r="AS3" s="46"/>
      <c r="AT3" s="46"/>
      <c r="AU3" s="46"/>
      <c r="AV3" s="119" t="str">
        <f ca="1">$BP$5</f>
        <v>SV Kottweiler-Schwanden</v>
      </c>
      <c r="AW3" s="82"/>
      <c r="AX3" s="83"/>
      <c r="AY3" s="83"/>
      <c r="AZ3" s="83"/>
      <c r="BA3" s="84"/>
      <c r="BB3" s="46"/>
      <c r="BC3" s="77"/>
      <c r="BD3" s="72"/>
      <c r="BG3"/>
      <c r="BJ3"/>
      <c r="BK3"/>
      <c r="BL3"/>
      <c r="BO3" s="67"/>
      <c r="BP3" s="79" t="str">
        <f>T1</f>
        <v>SV Kottweiler-Schwanden</v>
      </c>
      <c r="BQ3" s="80">
        <f ca="1">RAND()+BQ4</f>
        <v>0.709593456038629</v>
      </c>
      <c r="BR3" s="68"/>
      <c r="BS3" s="81" t="s">
        <v>43</v>
      </c>
      <c r="BT3" s="70"/>
      <c r="BU3" s="71"/>
      <c r="BV3" s="71"/>
      <c r="BW3" s="72"/>
      <c r="BX3" s="72"/>
      <c r="BY3" s="72"/>
      <c r="BZ3" s="72"/>
    </row>
    <row r="4" spans="2:78" ht="28.7" customHeight="1" thickBot="1" x14ac:dyDescent="0.25">
      <c r="B4" s="73"/>
      <c r="AN4" s="73"/>
      <c r="AP4" s="129"/>
      <c r="AQ4" s="143" t="s">
        <v>80</v>
      </c>
      <c r="AR4" s="75"/>
      <c r="AS4" s="46"/>
      <c r="AT4" s="43">
        <f ca="1">IF(BP12=6,"",BP18)</f>
        <v>9</v>
      </c>
      <c r="AU4" s="46"/>
      <c r="AV4" s="2" t="str">
        <f ca="1">IF(BP12=1,BP20,(IF(BP12=2,BP21,IF(BP12=3,BP22,IF(BP12=4,BP23,IF(BP12=5,BP24,BP25))))))</f>
        <v>Pass in beliebige Richtung</v>
      </c>
      <c r="AW4" s="85"/>
      <c r="AX4" s="85"/>
      <c r="AY4" s="85"/>
      <c r="AZ4" s="85"/>
      <c r="BA4" s="86"/>
      <c r="BD4" s="72"/>
      <c r="BG4"/>
      <c r="BJ4"/>
      <c r="BK4"/>
      <c r="BL4"/>
      <c r="BO4" s="67"/>
      <c r="BP4" s="79" t="s">
        <v>44</v>
      </c>
      <c r="BQ4" s="125">
        <f>G2</f>
        <v>0</v>
      </c>
      <c r="BR4" s="68"/>
      <c r="BS4" s="68"/>
      <c r="BT4" s="70"/>
      <c r="BU4" s="71"/>
      <c r="BV4" s="71"/>
      <c r="BW4" s="72"/>
      <c r="BX4" s="72"/>
      <c r="BY4" s="72"/>
      <c r="BZ4" s="72"/>
    </row>
    <row r="5" spans="2:78" ht="28.7" customHeight="1" thickBot="1" x14ac:dyDescent="0.25">
      <c r="B5" s="73"/>
      <c r="AN5" s="73"/>
      <c r="AO5" s="6"/>
      <c r="AP5" s="129"/>
      <c r="AQ5" s="143" t="s">
        <v>82</v>
      </c>
      <c r="AR5" s="46"/>
      <c r="AS5" s="46"/>
      <c r="AT5" s="46"/>
      <c r="AU5" s="46"/>
      <c r="AV5" s="45">
        <f ca="1">AV1</f>
        <v>45636.82229733796</v>
      </c>
      <c r="AW5" s="120" t="s">
        <v>72</v>
      </c>
      <c r="AX5" s="87"/>
      <c r="AY5" s="88"/>
      <c r="AZ5" s="46"/>
      <c r="BA5" s="46"/>
      <c r="BB5" s="46"/>
      <c r="BC5" s="77"/>
      <c r="BD5" s="72"/>
      <c r="BG5"/>
      <c r="BJ5"/>
      <c r="BK5"/>
      <c r="BL5"/>
      <c r="BO5" s="67"/>
      <c r="BP5" s="89" t="str">
        <f ca="1">IF(BQ2&gt;BQ3,BP2,BP3)</f>
        <v>SV Kottweiler-Schwanden</v>
      </c>
      <c r="BQ5" s="81"/>
      <c r="BT5" s="70"/>
      <c r="BU5" s="71"/>
      <c r="BV5" s="71"/>
      <c r="BW5" s="72"/>
      <c r="BX5" s="72"/>
      <c r="BY5" s="72"/>
      <c r="BZ5" s="72"/>
    </row>
    <row r="6" spans="2:78" ht="28.7" customHeight="1" x14ac:dyDescent="0.2">
      <c r="B6" s="73"/>
      <c r="AN6" s="73"/>
      <c r="AO6" s="74"/>
      <c r="AP6" s="129"/>
      <c r="AQ6" s="143" t="s">
        <v>84</v>
      </c>
      <c r="AR6" s="46"/>
      <c r="AS6" s="46"/>
      <c r="AT6" s="46"/>
      <c r="AU6" s="46"/>
      <c r="AV6" s="91"/>
      <c r="AW6" s="46"/>
      <c r="AX6" s="46"/>
      <c r="AY6" s="46"/>
      <c r="AZ6" s="75"/>
      <c r="BA6" s="75"/>
      <c r="BB6" s="75"/>
      <c r="BC6" s="92"/>
      <c r="BD6" s="72"/>
      <c r="BG6"/>
      <c r="BJ6"/>
      <c r="BK6"/>
      <c r="BL6"/>
      <c r="BO6" s="67"/>
      <c r="BP6" s="93"/>
      <c r="BQ6" s="94"/>
      <c r="BR6" s="93"/>
      <c r="BS6" s="93"/>
      <c r="BT6" s="70"/>
      <c r="BU6" s="71"/>
      <c r="BV6" s="71"/>
      <c r="BW6" s="72"/>
      <c r="BX6" s="72"/>
      <c r="BY6" s="72"/>
      <c r="BZ6" s="72"/>
    </row>
    <row r="7" spans="2:78" ht="28.7" customHeight="1" x14ac:dyDescent="0.2">
      <c r="B7" s="73"/>
      <c r="AN7" s="73"/>
      <c r="AO7" s="74"/>
      <c r="AP7" s="129"/>
      <c r="AQ7" s="143" t="s">
        <v>86</v>
      </c>
      <c r="AR7" s="46"/>
      <c r="AS7" s="46"/>
      <c r="AT7" s="46"/>
      <c r="AU7" s="46"/>
      <c r="AV7" s="46"/>
      <c r="AW7" s="46"/>
      <c r="AX7" s="46"/>
      <c r="AY7" s="46"/>
      <c r="AZ7" s="95"/>
      <c r="BA7" s="95"/>
      <c r="BB7" s="75"/>
      <c r="BC7" s="92"/>
      <c r="BD7" s="72"/>
      <c r="BG7"/>
      <c r="BJ7"/>
      <c r="BK7"/>
      <c r="BL7"/>
      <c r="BO7" s="67"/>
      <c r="BP7" s="89" t="s">
        <v>48</v>
      </c>
      <c r="BQ7" s="81"/>
      <c r="BR7" s="79" t="s">
        <v>55</v>
      </c>
      <c r="BS7" s="79">
        <v>0.5</v>
      </c>
      <c r="BT7" s="70"/>
      <c r="BU7" s="71"/>
      <c r="BV7" s="71"/>
      <c r="BW7" s="72"/>
      <c r="BX7" s="72"/>
      <c r="BY7" s="72"/>
      <c r="BZ7" s="72"/>
    </row>
    <row r="8" spans="2:78" ht="28.7" customHeight="1" x14ac:dyDescent="0.2">
      <c r="B8" s="73"/>
      <c r="AN8" s="73"/>
      <c r="AO8" s="74"/>
      <c r="AP8" s="129"/>
      <c r="AQ8" s="143" t="s">
        <v>88</v>
      </c>
      <c r="AR8" s="46"/>
      <c r="AS8" s="46"/>
      <c r="AT8" s="46"/>
      <c r="AU8" s="46"/>
      <c r="AV8" s="46"/>
      <c r="AW8" s="46"/>
      <c r="AX8" s="46"/>
      <c r="AY8" s="46"/>
      <c r="AZ8" s="75"/>
      <c r="BA8" s="75"/>
      <c r="BB8" s="75"/>
      <c r="BC8" s="92"/>
      <c r="BD8" s="72"/>
      <c r="BG8"/>
      <c r="BJ8"/>
      <c r="BK8"/>
      <c r="BL8"/>
      <c r="BO8" s="67"/>
      <c r="BP8" s="79">
        <f ca="1">RAND()*3</f>
        <v>2.9151757808658147</v>
      </c>
      <c r="BQ8" s="81" t="s">
        <v>51</v>
      </c>
      <c r="BR8" s="81"/>
      <c r="BS8" s="81"/>
      <c r="BT8" s="70"/>
      <c r="BU8" s="71"/>
      <c r="BV8" s="71"/>
      <c r="BW8" s="72"/>
      <c r="BX8" s="72"/>
      <c r="BY8" s="72"/>
      <c r="BZ8" s="72"/>
    </row>
    <row r="9" spans="2:78" ht="28.7" customHeight="1" x14ac:dyDescent="0.2">
      <c r="B9" s="73"/>
      <c r="AN9" s="73"/>
      <c r="AO9" s="74"/>
      <c r="AP9" s="129"/>
      <c r="AQ9" s="143" t="s">
        <v>79</v>
      </c>
      <c r="AR9" s="46"/>
      <c r="AS9" s="46"/>
      <c r="AT9" s="46"/>
      <c r="AU9" s="46"/>
      <c r="AV9" s="46"/>
      <c r="AW9" s="46"/>
      <c r="AX9" s="46"/>
      <c r="AY9" s="46"/>
      <c r="AZ9" s="75"/>
      <c r="BA9" s="75"/>
      <c r="BB9" s="75"/>
      <c r="BC9" s="92"/>
      <c r="BD9" s="72"/>
      <c r="BG9"/>
      <c r="BJ9"/>
      <c r="BK9"/>
      <c r="BL9"/>
      <c r="BO9" s="96"/>
      <c r="BP9" s="79">
        <f ca="1">RAND()*3</f>
        <v>1.5018599453516204</v>
      </c>
      <c r="BQ9" s="81" t="s">
        <v>51</v>
      </c>
      <c r="BR9" s="81"/>
      <c r="BS9" s="81"/>
      <c r="BT9" s="97"/>
      <c r="BU9" s="71"/>
      <c r="BV9" s="71"/>
      <c r="BW9" s="72"/>
      <c r="BX9" s="72"/>
      <c r="BY9" s="72"/>
      <c r="BZ9" s="72"/>
    </row>
    <row r="10" spans="2:78" ht="28.7" customHeight="1" x14ac:dyDescent="0.2">
      <c r="B10" s="73"/>
      <c r="AN10" s="73"/>
      <c r="AP10" s="129"/>
      <c r="AQ10" s="143" t="s">
        <v>81</v>
      </c>
      <c r="AR10" s="46"/>
      <c r="AS10" s="46"/>
      <c r="AT10" s="46"/>
      <c r="AU10" s="46"/>
      <c r="AV10" s="152" t="s">
        <v>93</v>
      </c>
      <c r="AW10" s="46"/>
      <c r="AX10" s="46"/>
      <c r="AY10" s="46"/>
      <c r="AZ10" s="75"/>
      <c r="BA10" s="75"/>
      <c r="BB10" s="75"/>
      <c r="BC10" s="92"/>
      <c r="BD10" s="72"/>
      <c r="BG10"/>
      <c r="BJ10"/>
      <c r="BK10"/>
      <c r="BL10"/>
      <c r="BO10" s="96"/>
      <c r="BP10" s="126">
        <f ca="1">BP8+BP9+BS7+BQ4</f>
        <v>4.9170357262174349</v>
      </c>
      <c r="BQ10" s="81" t="s">
        <v>49</v>
      </c>
      <c r="BR10" s="81"/>
      <c r="BS10" s="81"/>
      <c r="BT10" s="97"/>
      <c r="BU10" s="71"/>
      <c r="BV10" s="71"/>
      <c r="BW10" s="72"/>
      <c r="BX10" s="72"/>
      <c r="BY10" s="72"/>
      <c r="BZ10" s="72"/>
    </row>
    <row r="11" spans="2:78" ht="28.7" customHeight="1" x14ac:dyDescent="0.2">
      <c r="B11" s="73"/>
      <c r="AN11" s="73"/>
      <c r="AO11" s="6"/>
      <c r="AP11" s="129"/>
      <c r="AQ11" s="143" t="s">
        <v>83</v>
      </c>
      <c r="AR11" s="46"/>
      <c r="AS11" s="46"/>
      <c r="AT11" s="75"/>
      <c r="AU11" s="95"/>
      <c r="AV11" s="95"/>
      <c r="AW11" s="95"/>
      <c r="AX11" s="75"/>
      <c r="AY11" s="75"/>
      <c r="AZ11" s="75"/>
      <c r="BA11" s="75"/>
      <c r="BB11" s="75"/>
      <c r="BC11" s="92"/>
      <c r="BD11" s="72"/>
      <c r="BG11"/>
      <c r="BJ11"/>
      <c r="BK11"/>
      <c r="BL11"/>
      <c r="BO11" s="96"/>
      <c r="BP11" s="98">
        <f ca="1">INT(BP10)+1</f>
        <v>5</v>
      </c>
      <c r="BQ11" s="81" t="s">
        <v>52</v>
      </c>
      <c r="BR11" s="93"/>
      <c r="BS11" s="93"/>
      <c r="BT11" s="97"/>
      <c r="BU11" s="71"/>
      <c r="BV11" s="71"/>
      <c r="BW11" s="72"/>
      <c r="BX11" s="72"/>
      <c r="BY11" s="72"/>
      <c r="BZ11" s="72"/>
    </row>
    <row r="12" spans="2:78" ht="28.7" customHeight="1" thickBot="1" x14ac:dyDescent="0.25">
      <c r="B12" s="73"/>
      <c r="AN12" s="73"/>
      <c r="AO12" s="6"/>
      <c r="AP12" s="129"/>
      <c r="AQ12" s="143" t="s">
        <v>85</v>
      </c>
      <c r="AR12" s="46"/>
      <c r="AT12" s="99"/>
      <c r="AU12" s="100"/>
      <c r="AV12" s="100"/>
      <c r="AW12" s="99"/>
      <c r="AX12" s="99"/>
      <c r="AY12" s="99"/>
      <c r="AZ12" s="99"/>
      <c r="BA12" s="99"/>
      <c r="BB12" s="99"/>
      <c r="BC12" s="101"/>
      <c r="BD12" s="72"/>
      <c r="BG12"/>
      <c r="BJ12"/>
      <c r="BK12"/>
      <c r="BL12"/>
      <c r="BO12" s="102"/>
      <c r="BP12" s="98">
        <f ca="1">IF(BP11&gt;6,6,BP11)</f>
        <v>5</v>
      </c>
      <c r="BQ12" s="81" t="s">
        <v>50</v>
      </c>
      <c r="BR12" s="93"/>
      <c r="BS12" s="93"/>
      <c r="BT12" s="71"/>
      <c r="BU12" s="71"/>
      <c r="BV12" s="71"/>
      <c r="BW12" s="72"/>
      <c r="BX12" s="72"/>
      <c r="BY12" s="72"/>
      <c r="BZ12" s="72"/>
    </row>
    <row r="13" spans="2:78" ht="28.7" customHeight="1" x14ac:dyDescent="0.2">
      <c r="B13" s="73"/>
      <c r="AN13" s="73"/>
      <c r="AP13" s="131"/>
      <c r="AQ13" s="143" t="s">
        <v>87</v>
      </c>
      <c r="AR13" s="46"/>
      <c r="AT13"/>
      <c r="AU13"/>
      <c r="AV13"/>
      <c r="AW13"/>
      <c r="AX13"/>
      <c r="AY13"/>
      <c r="AZ13"/>
      <c r="BA13"/>
      <c r="BD13" s="72"/>
      <c r="BG13"/>
      <c r="BJ13"/>
      <c r="BK13"/>
      <c r="BL13"/>
      <c r="BO13" s="102"/>
      <c r="BP13" s="89" t="s">
        <v>15</v>
      </c>
      <c r="BQ13" s="81"/>
      <c r="BR13" s="81"/>
      <c r="BS13" s="81"/>
      <c r="BT13" s="71"/>
      <c r="BU13" s="71"/>
      <c r="BV13" s="71"/>
      <c r="BW13" s="72"/>
      <c r="BX13" s="72"/>
      <c r="BY13" s="72"/>
      <c r="BZ13" s="72"/>
    </row>
    <row r="14" spans="2:78" ht="28.7" customHeight="1" x14ac:dyDescent="0.2">
      <c r="B14" s="73"/>
      <c r="AN14" s="73"/>
      <c r="AP14" s="129"/>
      <c r="AQ14" s="143" t="s">
        <v>89</v>
      </c>
      <c r="AR14" s="46"/>
      <c r="AU14" s="110"/>
      <c r="AV14" s="109"/>
      <c r="AW14" s="111"/>
      <c r="AX14" s="109"/>
      <c r="AZ14" s="109"/>
      <c r="BA14" s="109"/>
      <c r="BB14" s="109"/>
      <c r="BC14" s="109"/>
      <c r="BG14"/>
      <c r="BJ14"/>
      <c r="BK14"/>
      <c r="BL14"/>
      <c r="BO14" s="102"/>
      <c r="BP14" s="80">
        <f ca="1">RAND()*6</f>
        <v>5.1979446093007162</v>
      </c>
      <c r="BQ14" s="81" t="s">
        <v>16</v>
      </c>
      <c r="BR14" s="104"/>
      <c r="BS14" s="104"/>
      <c r="BT14" s="71"/>
      <c r="BU14" s="71"/>
      <c r="BV14" s="71"/>
      <c r="BW14" s="72"/>
      <c r="BX14" s="72"/>
      <c r="BY14" s="72"/>
      <c r="BZ14" s="72"/>
    </row>
    <row r="15" spans="2:78" ht="28.7" customHeight="1" thickBot="1" x14ac:dyDescent="0.25">
      <c r="B15" s="73"/>
      <c r="AN15" s="73"/>
      <c r="AP15" s="26"/>
      <c r="AQ15" s="144"/>
      <c r="AU15" s="112" t="s">
        <v>37</v>
      </c>
      <c r="AV15" s="108"/>
      <c r="AW15" s="113">
        <v>1.3888888888888888E-2</v>
      </c>
      <c r="AX15" s="6"/>
      <c r="AZ15" s="6"/>
      <c r="BA15" s="114"/>
      <c r="BB15" s="6"/>
      <c r="BC15" s="6"/>
      <c r="BG15"/>
      <c r="BJ15"/>
      <c r="BK15"/>
      <c r="BL15"/>
      <c r="BO15" s="102"/>
      <c r="BP15" s="79">
        <f ca="1">RAND()*6</f>
        <v>4.4768258589191658</v>
      </c>
      <c r="BQ15" s="81" t="s">
        <v>16</v>
      </c>
      <c r="BR15" s="81"/>
      <c r="BS15" s="81"/>
      <c r="BT15" s="71"/>
      <c r="BU15" s="71"/>
      <c r="BV15" s="71"/>
      <c r="BW15" s="72"/>
      <c r="BX15" s="72"/>
      <c r="BY15" s="72"/>
      <c r="BZ15" s="72"/>
    </row>
    <row r="16" spans="2:78" ht="28.7" customHeight="1" thickBot="1" x14ac:dyDescent="0.25">
      <c r="B16" s="73"/>
      <c r="AN16" s="73"/>
      <c r="AP16" s="26"/>
      <c r="AQ16" s="144"/>
      <c r="AS16" s="6"/>
      <c r="AU16" s="112" t="s">
        <v>68</v>
      </c>
      <c r="AW16" s="47">
        <v>45636.819971643519</v>
      </c>
      <c r="AX16" s="6"/>
      <c r="AZ16" s="6"/>
      <c r="BA16" s="6"/>
      <c r="BB16" s="6"/>
      <c r="BC16" s="6"/>
      <c r="BG16"/>
      <c r="BJ16"/>
      <c r="BK16"/>
      <c r="BL16"/>
      <c r="BO16" s="105"/>
      <c r="BP16" s="80">
        <f ca="1">BP14+BP15</f>
        <v>9.674770468219883</v>
      </c>
      <c r="BQ16" s="81" t="s">
        <v>49</v>
      </c>
      <c r="BR16" s="81"/>
      <c r="BS16" s="81"/>
      <c r="BT16" s="72"/>
      <c r="BU16" s="72"/>
      <c r="BV16" s="72"/>
      <c r="BW16" s="72"/>
      <c r="BX16" s="72"/>
      <c r="BY16" s="72"/>
      <c r="BZ16" s="72"/>
    </row>
    <row r="17" spans="1:78" ht="28.7" customHeight="1" x14ac:dyDescent="0.2">
      <c r="B17" s="73"/>
      <c r="AN17" s="73"/>
      <c r="AP17" s="26"/>
      <c r="AQ17" s="144"/>
      <c r="AS17" s="6"/>
      <c r="AU17" s="111" t="s">
        <v>38</v>
      </c>
      <c r="AV17" s="103"/>
      <c r="AW17" s="115">
        <f>AW16+AW15+AW18</f>
        <v>45641.834554976856</v>
      </c>
      <c r="AX17" s="74"/>
      <c r="AZ17" s="6"/>
      <c r="BA17" s="6"/>
      <c r="BB17" s="6"/>
      <c r="BC17" s="6"/>
      <c r="BG17"/>
      <c r="BJ17"/>
      <c r="BK17"/>
      <c r="BL17"/>
      <c r="BO17" s="106"/>
      <c r="BP17" s="98">
        <f ca="1">INT(BP16)</f>
        <v>9</v>
      </c>
      <c r="BQ17" s="81" t="s">
        <v>52</v>
      </c>
      <c r="BR17" s="81"/>
      <c r="BS17" s="81"/>
      <c r="BT17" s="107"/>
      <c r="BU17" s="107"/>
      <c r="BV17" s="107"/>
      <c r="BW17" s="107"/>
      <c r="BX17" s="107"/>
      <c r="BY17" s="72"/>
      <c r="BZ17" s="72"/>
    </row>
    <row r="18" spans="1:78" ht="28.7" customHeight="1" x14ac:dyDescent="0.2">
      <c r="B18" s="73"/>
      <c r="AN18" s="73"/>
      <c r="AO18" s="63"/>
      <c r="AP18" s="26"/>
      <c r="AQ18" s="144"/>
      <c r="AS18" s="6"/>
      <c r="AU18" s="112"/>
      <c r="AW18" s="113">
        <v>5.0006944444444441</v>
      </c>
      <c r="AX18" s="51" t="s">
        <v>74</v>
      </c>
      <c r="AZ18" s="63"/>
      <c r="BA18" s="63"/>
      <c r="BB18" s="63"/>
      <c r="BC18" s="63"/>
      <c r="BG18"/>
      <c r="BJ18"/>
      <c r="BK18"/>
      <c r="BL18"/>
      <c r="BP18" s="98">
        <f ca="1">IF(BP17=0,1,BP17)</f>
        <v>9</v>
      </c>
      <c r="BQ18" s="81" t="s">
        <v>50</v>
      </c>
      <c r="BR18" s="93"/>
      <c r="BS18" s="93"/>
    </row>
    <row r="19" spans="1:78" ht="28.7" customHeight="1" x14ac:dyDescent="0.2">
      <c r="B19" s="73"/>
      <c r="AN19" s="73"/>
      <c r="AO19" s="109"/>
      <c r="AP19" s="26"/>
      <c r="AQ19" s="144"/>
      <c r="AS19" s="6"/>
      <c r="AX19" s="53" t="s">
        <v>75</v>
      </c>
      <c r="AZ19" s="113"/>
      <c r="BA19" s="63"/>
      <c r="BB19" s="63"/>
      <c r="BC19" s="63"/>
      <c r="BG19"/>
      <c r="BJ19"/>
      <c r="BK19"/>
      <c r="BL19"/>
      <c r="BP19" s="93" t="s">
        <v>28</v>
      </c>
      <c r="BQ19" s="93"/>
      <c r="BR19" s="93"/>
      <c r="BS19" s="93"/>
    </row>
    <row r="20" spans="1:78" ht="28.7" customHeight="1" x14ac:dyDescent="0.2">
      <c r="B20" s="73"/>
      <c r="AN20" s="73"/>
      <c r="AO20" s="109"/>
      <c r="AP20" s="26"/>
      <c r="AQ20" s="144"/>
      <c r="AX20" s="52" t="s">
        <v>41</v>
      </c>
      <c r="AY20" s="54">
        <v>0</v>
      </c>
      <c r="AZ20" s="118" t="s">
        <v>39</v>
      </c>
      <c r="BA20" s="63"/>
      <c r="BG20"/>
      <c r="BJ20"/>
      <c r="BK20"/>
      <c r="BL20"/>
      <c r="BO20" s="106"/>
      <c r="BP20" s="5" t="s">
        <v>9</v>
      </c>
      <c r="BQ20" s="104"/>
      <c r="BR20" s="104"/>
      <c r="BS20" s="104"/>
      <c r="BT20" s="107"/>
      <c r="BU20" s="107"/>
      <c r="BV20" s="107"/>
      <c r="BW20" s="107"/>
      <c r="BX20" s="107"/>
      <c r="BY20" s="72"/>
      <c r="BZ20" s="72"/>
    </row>
    <row r="21" spans="1:78" ht="28.7" customHeight="1" x14ac:dyDescent="0.2">
      <c r="B21" s="73"/>
      <c r="AN21" s="73"/>
      <c r="AO21" s="6"/>
      <c r="AP21" s="26"/>
      <c r="AQ21" s="144"/>
      <c r="AT21"/>
      <c r="AU21"/>
      <c r="AV21"/>
      <c r="AW21"/>
      <c r="AX21"/>
      <c r="AY21"/>
      <c r="AZ21"/>
      <c r="BA21"/>
      <c r="BE21" s="34"/>
      <c r="BG21"/>
      <c r="BJ21"/>
      <c r="BK21"/>
      <c r="BL21"/>
      <c r="BP21" s="5" t="s">
        <v>7</v>
      </c>
      <c r="BQ21" s="93"/>
      <c r="BR21" s="93"/>
      <c r="BS21" s="93"/>
      <c r="BT21" s="107"/>
      <c r="BU21" s="107"/>
      <c r="BV21" s="106"/>
      <c r="BW21" s="106"/>
      <c r="BX21" s="106"/>
      <c r="BY21" s="106"/>
      <c r="BZ21" s="106"/>
    </row>
    <row r="22" spans="1:78" ht="28.7" customHeight="1" x14ac:dyDescent="0.2">
      <c r="B22" s="73"/>
      <c r="AN22" s="73"/>
      <c r="AO22" s="6"/>
      <c r="AP22" s="26"/>
      <c r="AQ22" s="144"/>
      <c r="AT22"/>
      <c r="AU22"/>
      <c r="AV22"/>
      <c r="AW22"/>
      <c r="AX22"/>
      <c r="AY22"/>
      <c r="AZ22"/>
      <c r="BA22"/>
      <c r="BP22" s="5" t="s">
        <v>6</v>
      </c>
      <c r="BQ22" s="104"/>
      <c r="BR22" s="104"/>
      <c r="BS22" s="104"/>
      <c r="BT22" s="107"/>
      <c r="BU22" s="107"/>
      <c r="BV22" s="106"/>
      <c r="BW22" s="106"/>
      <c r="BX22" s="106"/>
      <c r="BY22" s="106"/>
      <c r="BZ22" s="106"/>
    </row>
    <row r="23" spans="1:78" ht="28.7" customHeight="1" x14ac:dyDescent="0.2">
      <c r="B23" s="73"/>
      <c r="AN23" s="73"/>
      <c r="AO23" s="6"/>
      <c r="AP23" s="26"/>
      <c r="AQ23" s="144"/>
      <c r="AT23"/>
      <c r="AU23"/>
      <c r="AV23"/>
      <c r="AW23"/>
      <c r="AX23"/>
      <c r="AY23"/>
      <c r="AZ23"/>
      <c r="BA23"/>
      <c r="BP23" s="5" t="s">
        <v>8</v>
      </c>
      <c r="BQ23" s="93"/>
      <c r="BR23" s="93"/>
      <c r="BS23" s="93"/>
      <c r="BT23" s="107"/>
      <c r="BU23" s="107"/>
      <c r="BV23" s="106"/>
      <c r="BW23" s="106"/>
      <c r="BX23" s="106"/>
      <c r="BY23" s="106"/>
    </row>
    <row r="24" spans="1:78" ht="28.7" customHeight="1" x14ac:dyDescent="0.35">
      <c r="B24" s="73"/>
      <c r="AN24" s="73"/>
      <c r="AO24" s="63"/>
      <c r="AP24" s="26"/>
      <c r="AQ24" s="144"/>
      <c r="BP24" s="134" t="s">
        <v>53</v>
      </c>
      <c r="BQ24" s="93"/>
      <c r="BR24" s="93"/>
      <c r="BS24" s="93"/>
      <c r="BT24" s="72"/>
      <c r="BU24" s="72"/>
    </row>
    <row r="25" spans="1:78" ht="28.7" customHeight="1" x14ac:dyDescent="0.35">
      <c r="B25" s="73"/>
      <c r="AN25" s="73"/>
      <c r="AO25" s="63"/>
      <c r="AP25" s="26"/>
      <c r="AQ25" s="144"/>
      <c r="BP25" s="134" t="s">
        <v>54</v>
      </c>
      <c r="BT25" s="72"/>
      <c r="BU25" s="72"/>
    </row>
    <row r="26" spans="1:78" ht="28.7" customHeight="1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36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P26" s="26"/>
      <c r="AQ26" s="144"/>
      <c r="BT26" s="72"/>
      <c r="BU26" s="72"/>
    </row>
    <row r="27" spans="1:78" ht="28.7" customHeight="1" x14ac:dyDescent="0.2">
      <c r="A27" s="105"/>
      <c r="B27" s="105"/>
      <c r="C27" s="116"/>
      <c r="D27" s="121" t="s">
        <v>71</v>
      </c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16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K27" s="117" t="s">
        <v>0</v>
      </c>
      <c r="AP27" s="26"/>
      <c r="AQ27" s="136"/>
      <c r="AU27" s="78"/>
      <c r="BA27" s="78"/>
    </row>
    <row r="28" spans="1:78" ht="28.7" customHeight="1" x14ac:dyDescent="0.2">
      <c r="A28" s="105"/>
      <c r="B28" s="105"/>
      <c r="C28" s="135" t="s">
        <v>76</v>
      </c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35" t="s">
        <v>77</v>
      </c>
      <c r="Z28" s="105"/>
      <c r="AA28" s="105"/>
      <c r="AB28" s="105"/>
      <c r="AC28" s="105"/>
      <c r="AD28" s="105"/>
      <c r="AE28" s="105"/>
      <c r="AP28" s="26"/>
      <c r="AQ28" s="136"/>
      <c r="AU28" s="46"/>
      <c r="BA28" s="46"/>
    </row>
    <row r="29" spans="1:78" ht="28.7" customHeight="1" x14ac:dyDescent="0.2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P29" s="105"/>
      <c r="AQ29" s="136"/>
    </row>
    <row r="30" spans="1:78" ht="28.7" customHeight="1" x14ac:dyDescent="0.2">
      <c r="A30" s="105"/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P30" s="26"/>
      <c r="AQ30" s="136"/>
    </row>
    <row r="31" spans="1:78" ht="28.7" customHeight="1" x14ac:dyDescent="0.2">
      <c r="A31" s="105"/>
      <c r="B31" s="105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P31" s="26"/>
      <c r="AQ31" s="136"/>
    </row>
    <row r="32" spans="1:78" ht="28.7" customHeight="1" x14ac:dyDescent="0.2">
      <c r="A32" s="105"/>
      <c r="B32" s="105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P32" s="26"/>
      <c r="AQ32" s="136"/>
    </row>
    <row r="33" spans="1:43" ht="28.7" customHeight="1" x14ac:dyDescent="0.2">
      <c r="A33" s="105"/>
      <c r="B33" s="105"/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P33" s="26"/>
      <c r="AQ33" s="136"/>
    </row>
    <row r="34" spans="1:43" ht="28.7" customHeight="1" x14ac:dyDescent="0.2">
      <c r="A34" s="105"/>
      <c r="B34" s="105"/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P34" s="26"/>
      <c r="AQ34" s="136"/>
    </row>
    <row r="35" spans="1:43" ht="28.7" customHeight="1" x14ac:dyDescent="0.2">
      <c r="A35" s="105"/>
      <c r="B35" s="105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</row>
    <row r="36" spans="1:43" ht="28.7" customHeight="1" x14ac:dyDescent="0.2">
      <c r="A36" s="105"/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</row>
    <row r="37" spans="1:43" ht="28.7" customHeight="1" x14ac:dyDescent="0.2">
      <c r="A37" s="105"/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</row>
    <row r="38" spans="1:43" ht="28.7" customHeight="1" x14ac:dyDescent="0.2">
      <c r="A38" s="105"/>
      <c r="B38" s="105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</row>
    <row r="39" spans="1:43" ht="28.7" customHeight="1" x14ac:dyDescent="0.2">
      <c r="A39" s="105"/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/>
      <c r="P39"/>
      <c r="Q39"/>
      <c r="R39"/>
      <c r="S39"/>
      <c r="T39"/>
      <c r="U39"/>
      <c r="V39"/>
      <c r="W39"/>
      <c r="X39"/>
      <c r="Y39"/>
      <c r="Z39"/>
      <c r="AA39"/>
      <c r="AB39" s="105"/>
      <c r="AC39" s="105"/>
      <c r="AD39" s="105"/>
      <c r="AE39" s="105"/>
    </row>
    <row r="40" spans="1:43" ht="28.7" customHeight="1" x14ac:dyDescent="0.2">
      <c r="A40" s="105"/>
      <c r="B40" s="105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/>
      <c r="P40"/>
      <c r="Q40"/>
      <c r="R40"/>
      <c r="S40"/>
      <c r="T40"/>
      <c r="U40"/>
      <c r="V40"/>
      <c r="W40"/>
      <c r="X40"/>
      <c r="Y40"/>
      <c r="Z40"/>
      <c r="AA40"/>
      <c r="AB40" s="105"/>
      <c r="AC40" s="105"/>
      <c r="AD40" s="105"/>
      <c r="AE40" s="105"/>
    </row>
    <row r="41" spans="1:43" ht="28.7" customHeight="1" x14ac:dyDescent="0.2">
      <c r="A41" s="105"/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/>
      <c r="P41"/>
      <c r="Q41"/>
      <c r="R41"/>
      <c r="S41"/>
      <c r="T41"/>
      <c r="U41"/>
      <c r="V41"/>
      <c r="W41"/>
      <c r="X41"/>
      <c r="Y41"/>
      <c r="Z41"/>
      <c r="AA41"/>
      <c r="AB41" s="105"/>
      <c r="AC41" s="105"/>
      <c r="AD41" s="105"/>
      <c r="AE41" s="105"/>
    </row>
    <row r="42" spans="1:43" ht="28.7" customHeight="1" x14ac:dyDescent="0.2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/>
      <c r="P42"/>
      <c r="Q42"/>
      <c r="R42"/>
      <c r="S42"/>
      <c r="T42"/>
      <c r="U42"/>
      <c r="V42"/>
      <c r="W42"/>
      <c r="X42"/>
      <c r="Y42"/>
      <c r="Z42"/>
      <c r="AA42"/>
      <c r="AB42" s="105"/>
      <c r="AC42" s="105"/>
      <c r="AD42" s="105"/>
      <c r="AE42" s="105"/>
    </row>
    <row r="43" spans="1:43" ht="28.7" customHeight="1" x14ac:dyDescent="0.2">
      <c r="A43" s="105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/>
      <c r="P43"/>
      <c r="Q43"/>
      <c r="R43"/>
      <c r="S43"/>
      <c r="T43"/>
      <c r="U43"/>
      <c r="V43"/>
      <c r="W43"/>
      <c r="X43"/>
      <c r="Y43"/>
      <c r="Z43"/>
      <c r="AA43"/>
      <c r="AB43" s="105"/>
      <c r="AC43" s="105"/>
      <c r="AD43" s="105"/>
      <c r="AE43" s="105"/>
    </row>
    <row r="44" spans="1:43" ht="28.7" customHeight="1" x14ac:dyDescent="0.2">
      <c r="A44" s="105"/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/>
      <c r="P44"/>
      <c r="Q44"/>
      <c r="R44"/>
      <c r="S44"/>
      <c r="T44"/>
      <c r="U44"/>
      <c r="V44"/>
      <c r="W44"/>
      <c r="X44"/>
      <c r="Y44"/>
      <c r="Z44"/>
      <c r="AA44"/>
      <c r="AB44" s="105"/>
      <c r="AC44" s="105"/>
      <c r="AD44" s="105"/>
      <c r="AE44" s="105"/>
    </row>
    <row r="45" spans="1:43" ht="28.7" customHeight="1" x14ac:dyDescent="0.2">
      <c r="A45" s="105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/>
      <c r="P45"/>
      <c r="Q45"/>
      <c r="R45"/>
      <c r="S45"/>
      <c r="T45"/>
      <c r="U45"/>
      <c r="V45"/>
      <c r="W45"/>
      <c r="X45"/>
      <c r="Y45"/>
      <c r="Z45"/>
      <c r="AA45"/>
      <c r="AB45" s="105"/>
      <c r="AC45" s="105"/>
      <c r="AD45" s="105"/>
      <c r="AE45" s="105"/>
    </row>
    <row r="46" spans="1:43" ht="28.7" customHeight="1" x14ac:dyDescent="0.2">
      <c r="A46" s="105"/>
      <c r="B46" s="105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</row>
    <row r="47" spans="1:43" ht="28.7" customHeight="1" x14ac:dyDescent="0.2">
      <c r="A47" s="105"/>
      <c r="B47" s="105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</row>
    <row r="48" spans="1:43" ht="28.7" customHeight="1" x14ac:dyDescent="0.2">
      <c r="A48" s="105"/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J15" sqref="J15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63</v>
      </c>
      <c r="D5" s="27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64</v>
      </c>
      <c r="D7" s="9"/>
      <c r="E7" s="3"/>
      <c r="H7"/>
    </row>
    <row r="8" spans="1:8" ht="20.25" x14ac:dyDescent="0.3">
      <c r="A8" s="12" t="s">
        <v>65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46</v>
      </c>
      <c r="D11" s="37" t="s">
        <v>56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66</v>
      </c>
      <c r="D13" s="19"/>
      <c r="E13" s="3"/>
    </row>
    <row r="14" spans="1:8" ht="20.25" x14ac:dyDescent="0.3">
      <c r="A14" s="12" t="s">
        <v>67</v>
      </c>
      <c r="D14" s="28"/>
      <c r="E14" s="3"/>
    </row>
    <row r="15" spans="1:8" ht="20.25" x14ac:dyDescent="0.3">
      <c r="A15" s="12" t="s">
        <v>25</v>
      </c>
      <c r="D15" s="29"/>
      <c r="E15" s="3"/>
    </row>
    <row r="16" spans="1:8" ht="20.25" x14ac:dyDescent="0.3">
      <c r="A16" s="12" t="s">
        <v>47</v>
      </c>
      <c r="D16" s="29"/>
      <c r="E16" s="3"/>
    </row>
    <row r="17" spans="1:5" ht="20.25" x14ac:dyDescent="0.3">
      <c r="A17" s="12" t="s">
        <v>21</v>
      </c>
      <c r="D17" s="29"/>
      <c r="E17" s="3"/>
    </row>
    <row r="18" spans="1:5" ht="20.25" x14ac:dyDescent="0.3">
      <c r="A18" s="12" t="s">
        <v>59</v>
      </c>
      <c r="D18" s="29"/>
      <c r="E18" s="3"/>
    </row>
    <row r="19" spans="1:5" ht="20.25" x14ac:dyDescent="0.3">
      <c r="A19" s="12" t="s">
        <v>22</v>
      </c>
      <c r="D19" s="29"/>
      <c r="E19" s="3"/>
    </row>
    <row r="20" spans="1:5" ht="20.25" x14ac:dyDescent="0.3">
      <c r="A20" s="12" t="s">
        <v>60</v>
      </c>
      <c r="D20" s="30"/>
      <c r="E20" s="3"/>
    </row>
    <row r="21" spans="1:5" ht="20.25" x14ac:dyDescent="0.3">
      <c r="A21" s="39" t="s">
        <v>73</v>
      </c>
      <c r="D21" s="28"/>
      <c r="E21" s="3"/>
    </row>
    <row r="22" spans="1:5" ht="20.25" x14ac:dyDescent="0.3">
      <c r="B22" s="1" t="s">
        <v>62</v>
      </c>
      <c r="D22" s="29"/>
      <c r="E22" s="3"/>
    </row>
    <row r="23" spans="1:5" ht="20.25" x14ac:dyDescent="0.3">
      <c r="A23" s="12" t="s">
        <v>61</v>
      </c>
      <c r="D23" s="28"/>
      <c r="E23" s="3"/>
    </row>
    <row r="24" spans="1:5" ht="20.25" x14ac:dyDescent="0.3">
      <c r="A24" s="12" t="s">
        <v>13</v>
      </c>
      <c r="D24" s="28"/>
      <c r="E24" s="3"/>
    </row>
    <row r="25" spans="1:5" ht="26.25" x14ac:dyDescent="0.4">
      <c r="A25" s="4" t="s">
        <v>0</v>
      </c>
      <c r="D25" s="28"/>
      <c r="E25" s="3"/>
    </row>
    <row r="26" spans="1:5" ht="20.25" x14ac:dyDescent="0.3">
      <c r="A26" s="17"/>
      <c r="C26" s="38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1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45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46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66</v>
      </c>
      <c r="Q13" s="32"/>
    </row>
    <row r="14" spans="14:17" x14ac:dyDescent="0.3">
      <c r="N14" s="12" t="s">
        <v>67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58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57</v>
      </c>
      <c r="Q24" s="23"/>
    </row>
    <row r="25" spans="14:17" x14ac:dyDescent="0.3">
      <c r="Q25" s="28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/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zoomScaleNormal="100" workbookViewId="0">
      <selection activeCell="M6" sqref="M6"/>
    </sheetView>
  </sheetViews>
  <sheetFormatPr baseColWidth="10" defaultColWidth="5.6640625" defaultRowHeight="60" customHeight="1" x14ac:dyDescent="0.2"/>
  <cols>
    <col min="1" max="1" width="8.5" style="139" customWidth="1"/>
    <col min="2" max="2" width="40.83203125" style="137" customWidth="1"/>
    <col min="3" max="3" width="4.5" style="40" customWidth="1"/>
    <col min="4" max="4" width="8.5" style="139" customWidth="1"/>
    <col min="5" max="5" width="40.83203125" style="137" customWidth="1"/>
    <col min="6" max="16384" width="5.6640625" style="40"/>
  </cols>
  <sheetData>
    <row r="1" spans="1:5" ht="21.75" customHeight="1" x14ac:dyDescent="0.2">
      <c r="B1" s="138"/>
      <c r="E1" s="138"/>
    </row>
    <row r="2" spans="1:5" ht="60" customHeight="1" x14ac:dyDescent="0.2">
      <c r="A2" s="140"/>
      <c r="B2" s="141" t="s">
        <v>78</v>
      </c>
      <c r="C2" s="142"/>
      <c r="D2" s="140"/>
      <c r="E2" s="141" t="s">
        <v>79</v>
      </c>
    </row>
    <row r="3" spans="1:5" ht="60" customHeight="1" x14ac:dyDescent="0.2">
      <c r="A3" s="140"/>
      <c r="B3" s="141" t="s">
        <v>80</v>
      </c>
      <c r="C3" s="142"/>
      <c r="D3" s="140"/>
      <c r="E3" s="141" t="s">
        <v>81</v>
      </c>
    </row>
    <row r="4" spans="1:5" ht="60" customHeight="1" x14ac:dyDescent="0.2">
      <c r="A4" s="140"/>
      <c r="B4" s="141" t="s">
        <v>82</v>
      </c>
      <c r="C4" s="142"/>
      <c r="D4" s="140"/>
      <c r="E4" s="141" t="s">
        <v>83</v>
      </c>
    </row>
    <row r="5" spans="1:5" ht="60" customHeight="1" x14ac:dyDescent="0.2">
      <c r="A5" s="140"/>
      <c r="B5" s="141" t="s">
        <v>84</v>
      </c>
      <c r="C5" s="142"/>
      <c r="D5" s="140"/>
      <c r="E5" s="141" t="s">
        <v>85</v>
      </c>
    </row>
    <row r="6" spans="1:5" ht="60" customHeight="1" x14ac:dyDescent="0.2">
      <c r="A6" s="140"/>
      <c r="B6" s="141" t="s">
        <v>86</v>
      </c>
      <c r="C6" s="142"/>
      <c r="D6" s="140"/>
      <c r="E6" s="141" t="s">
        <v>87</v>
      </c>
    </row>
    <row r="7" spans="1:5" ht="60" customHeight="1" x14ac:dyDescent="0.2">
      <c r="A7" s="140"/>
      <c r="B7" s="141" t="s">
        <v>88</v>
      </c>
      <c r="C7" s="142"/>
      <c r="D7" s="140"/>
      <c r="E7" s="141" t="s">
        <v>89</v>
      </c>
    </row>
    <row r="8" spans="1:5" ht="60" customHeight="1" x14ac:dyDescent="0.2">
      <c r="A8" s="140"/>
      <c r="B8" s="141" t="s">
        <v>78</v>
      </c>
      <c r="C8" s="142"/>
      <c r="D8" s="140"/>
      <c r="E8" s="141" t="s">
        <v>79</v>
      </c>
    </row>
    <row r="9" spans="1:5" ht="60" customHeight="1" x14ac:dyDescent="0.2">
      <c r="A9" s="140"/>
      <c r="B9" s="141" t="s">
        <v>80</v>
      </c>
      <c r="C9" s="142"/>
      <c r="D9" s="140"/>
      <c r="E9" s="141" t="s">
        <v>81</v>
      </c>
    </row>
    <row r="10" spans="1:5" ht="60" customHeight="1" x14ac:dyDescent="0.2">
      <c r="A10" s="140"/>
      <c r="B10" s="141" t="s">
        <v>82</v>
      </c>
      <c r="C10" s="142"/>
      <c r="D10" s="140"/>
      <c r="E10" s="141" t="s">
        <v>83</v>
      </c>
    </row>
    <row r="11" spans="1:5" ht="60" customHeight="1" x14ac:dyDescent="0.2">
      <c r="A11" s="140"/>
      <c r="B11" s="141" t="s">
        <v>84</v>
      </c>
      <c r="C11" s="142"/>
      <c r="D11" s="140"/>
      <c r="E11" s="141" t="s">
        <v>85</v>
      </c>
    </row>
    <row r="12" spans="1:5" ht="60" customHeight="1" x14ac:dyDescent="0.2">
      <c r="A12" s="140"/>
      <c r="B12" s="141" t="s">
        <v>86</v>
      </c>
      <c r="C12" s="142"/>
      <c r="D12" s="140"/>
      <c r="E12" s="141" t="s">
        <v>87</v>
      </c>
    </row>
    <row r="13" spans="1:5" ht="60" customHeight="1" x14ac:dyDescent="0.2">
      <c r="A13" s="140"/>
      <c r="B13" s="141" t="s">
        <v>88</v>
      </c>
      <c r="C13" s="142"/>
      <c r="D13" s="140"/>
      <c r="E13" s="141" t="s">
        <v>89</v>
      </c>
    </row>
    <row r="14" spans="1:5" ht="60" customHeight="1" x14ac:dyDescent="0.2">
      <c r="A14" s="40"/>
      <c r="B14" s="40"/>
      <c r="D14" s="40"/>
      <c r="E14" s="40"/>
    </row>
    <row r="15" spans="1:5" ht="60" customHeight="1" x14ac:dyDescent="0.2">
      <c r="B15" s="138"/>
      <c r="E15" s="138"/>
    </row>
  </sheetData>
  <pageMargins left="0.54" right="0.2" top="0.54" bottom="0.78740157499999996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2</vt:i4>
      </vt:variant>
    </vt:vector>
  </HeadingPairs>
  <TitlesOfParts>
    <vt:vector size="7" baseType="lpstr">
      <vt:lpstr>Spielfeld</vt:lpstr>
      <vt:lpstr>Anleitung</vt:lpstr>
      <vt:lpstr>Druckseite-A4</vt:lpstr>
      <vt:lpstr>Druck-A3</vt:lpstr>
      <vt:lpstr>Aufsteller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2024-06-10T15:32:32Z</cp:lastPrinted>
  <dcterms:created xsi:type="dcterms:W3CDTF">2006-05-20T15:15:39Z</dcterms:created>
  <dcterms:modified xsi:type="dcterms:W3CDTF">2024-12-10T18:46:42Z</dcterms:modified>
</cp:coreProperties>
</file>